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94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<sst xmlns="http://schemas.openxmlformats.org/spreadsheetml/2006/main" count="68" uniqueCount="41">
  <si>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</si>
  <si>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</si>
  <si>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</si>
  <si>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</si>
  <si>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</si>
  <si>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</si>
  <si>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</si>
  <si>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</si>
  <si>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</si>
  <si>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</si>
  <si>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</si>
  <si>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</si>
  <si>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</si>
  <si>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</si>
  <si>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</si>
  <si>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</si>
  <si>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r>
      <rPr>
        <b/>
        <u val="single"/>
        <sz val="18"/>
        <rFont val="Arial"/>
        <family val="2"/>
      </rPr>
      <t>ПОТЕРИ,</t>
    </r>
    <r>
      <rPr>
        <b/>
        <sz val="18"/>
        <rFont val="Arial"/>
        <family val="2"/>
      </rPr>
      <t xml:space="preserve"> млн. кВтч</t>
    </r>
  </si>
  <si>
    <r>
      <rPr>
        <b/>
        <u val="single"/>
        <sz val="18"/>
        <rFont val="Arial"/>
        <family val="2"/>
      </rPr>
      <t>Процент потерь,</t>
    </r>
    <r>
      <rPr>
        <b/>
        <sz val="18"/>
        <rFont val="Arial"/>
        <family val="2"/>
      </rPr>
      <t xml:space="preserve"> %</t>
    </r>
  </si>
  <si>
    <t>Показатели баланса э/э</t>
  </si>
  <si>
    <t xml:space="preserve">                   %</t>
  </si>
  <si>
    <r>
      <rPr>
        <b/>
        <u val="single"/>
        <sz val="18"/>
        <rFont val="Arial"/>
        <family val="2"/>
      </rPr>
      <t>ПОТЕРИ</t>
    </r>
    <r>
      <rPr>
        <b/>
        <sz val="18"/>
        <rFont val="Arial"/>
        <family val="2"/>
      </rPr>
      <t xml:space="preserve">, </t>
    </r>
    <r>
      <rPr>
        <sz val="16"/>
        <rFont val="Arial"/>
        <family val="2"/>
      </rPr>
      <t>млн. кВтч</t>
    </r>
  </si>
  <si>
    <r>
      <rPr>
        <b/>
        <u val="single"/>
        <sz val="18"/>
        <rFont val="Arial"/>
        <family val="2"/>
      </rPr>
      <t xml:space="preserve">ПОЛЕЗНЫЙ  отпуск, </t>
    </r>
    <r>
      <rPr>
        <b/>
        <sz val="16"/>
        <rFont val="Arial"/>
        <family val="2"/>
      </rPr>
      <t xml:space="preserve">переданный потребителям            </t>
    </r>
    <r>
      <rPr>
        <sz val="18"/>
        <rFont val="Arial"/>
        <family val="2"/>
      </rPr>
      <t>млн. кВт·ч</t>
    </r>
  </si>
  <si>
    <t>I  полугодие</t>
  </si>
  <si>
    <t>II полугодие</t>
  </si>
  <si>
    <t>I полугодие</t>
  </si>
  <si>
    <r>
      <rPr>
        <b/>
        <u val="single"/>
        <sz val="18"/>
        <rFont val="Arial"/>
        <family val="2"/>
      </rPr>
      <t xml:space="preserve">ПОСТУПЛЕНИЕ  (ПРИЁМ) в сеть </t>
    </r>
    <r>
      <rPr>
        <b/>
        <sz val="18"/>
        <rFont val="Arial"/>
        <family val="2"/>
      </rPr>
      <t xml:space="preserve">                                                       АО "Горэлектросеть", млн. кВтч</t>
    </r>
  </si>
  <si>
    <t>Поступление, млн кВтч</t>
  </si>
  <si>
    <t>Полезный, млн кВтч</t>
  </si>
  <si>
    <t>Потери, млн кВтч</t>
  </si>
  <si>
    <r>
      <rPr>
        <b/>
        <u val="single"/>
        <sz val="18"/>
        <rFont val="Arial"/>
        <family val="2"/>
      </rPr>
      <t>Процент потерь</t>
    </r>
    <r>
      <rPr>
        <b/>
        <sz val="18"/>
        <rFont val="Arial"/>
        <family val="2"/>
      </rPr>
      <t>, %</t>
    </r>
  </si>
  <si>
    <t>План</t>
  </si>
  <si>
    <t xml:space="preserve">Факт </t>
  </si>
  <si>
    <r>
      <t xml:space="preserve"> Период                  </t>
    </r>
    <r>
      <rPr>
        <b/>
        <u val="single"/>
        <sz val="20"/>
        <color indexed="17"/>
        <rFont val="Arial"/>
        <family val="2"/>
      </rPr>
      <t>2024год</t>
    </r>
  </si>
  <si>
    <t>Период             2023 год</t>
  </si>
  <si>
    <t>Итого 2023 год:</t>
  </si>
  <si>
    <r>
      <rPr>
        <b/>
        <u val="single"/>
        <sz val="16"/>
        <rFont val="Arial"/>
        <family val="2"/>
      </rPr>
      <t>ПОЛЕЗНЫЙ  ОТПУСК</t>
    </r>
    <r>
      <rPr>
        <b/>
        <sz val="16"/>
        <rFont val="Arial"/>
        <family val="2"/>
      </rPr>
      <t>, переданный потребителям из сетей АО "Горэлектросеть", млн. кВт·ч</t>
    </r>
  </si>
  <si>
    <r>
      <rPr>
        <b/>
        <u val="single"/>
        <sz val="18"/>
        <rFont val="Arial"/>
        <family val="2"/>
      </rPr>
      <t xml:space="preserve">ПОСТУПЛЕНИЕ  (ПРИЁМ) в </t>
    </r>
    <r>
      <rPr>
        <b/>
        <sz val="18"/>
        <rFont val="Arial"/>
        <family val="2"/>
      </rPr>
      <t xml:space="preserve">сеть     </t>
    </r>
    <r>
      <rPr>
        <b/>
        <u val="single"/>
        <sz val="18"/>
        <rFont val="Arial"/>
        <family val="2"/>
      </rPr>
      <t xml:space="preserve">               </t>
    </r>
    <r>
      <rPr>
        <b/>
        <sz val="18"/>
        <rFont val="Arial"/>
        <family val="2"/>
      </rPr>
      <t xml:space="preserve">                                    АО "Горэлектросеть" ,                    млн. кВтч</t>
    </r>
  </si>
  <si>
    <r>
      <t xml:space="preserve">     Показатели баланса электрической энергии АО "Горэлектросеть"  </t>
    </r>
    <r>
      <rPr>
        <b/>
        <u val="single"/>
        <sz val="36"/>
        <rFont val="Times New Roman"/>
        <family val="1"/>
      </rPr>
      <t xml:space="preserve"> (план/факт 2023г)</t>
    </r>
  </si>
  <si>
    <t xml:space="preserve"> Показатели баланса электрической энергии АО "Горэлектросеть"                                     (план на  2024г)</t>
  </si>
  <si>
    <r>
      <rPr>
        <b/>
        <u val="single"/>
        <sz val="22"/>
        <color indexed="17"/>
        <rFont val="Times New Roman"/>
        <family val="1"/>
      </rPr>
      <t xml:space="preserve">2024г. план  </t>
    </r>
    <r>
      <rPr>
        <u val="single"/>
        <sz val="18"/>
        <rFont val="Arial"/>
        <family val="2"/>
      </rPr>
      <t xml:space="preserve"> </t>
    </r>
    <r>
      <rPr>
        <u val="single"/>
        <sz val="18"/>
        <rFont val="Times New Roman"/>
        <family val="1"/>
      </rPr>
      <t>( Постановление МТРиЭ №103/1 от 23.11.2023г )</t>
    </r>
  </si>
  <si>
    <t>Итого план на 2024год: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</si>
</sst>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"/>
    <numFmt numFmtId="197" formatCode="#,##0.000"/>
    <numFmt numFmtId="198" formatCode="#,##0.0000000"/>
    <numFmt numFmtId="199" formatCode="0.000"/>
    <numFmt numFmtId="200" formatCode="0.0000"/>
    <numFmt numFmtId="201" formatCode="0.000000"/>
    <numFmt numFmtId="202" formatCode="#,##0.00000"/>
    <numFmt numFmtId="203" formatCode="#,##0.000000"/>
    <numFmt numFmtId="204" formatCode="0.0000000"/>
    <numFmt numFmtId="205" formatCode="#,##0.0"/>
    <numFmt numFmtId="206" formatCode="0.00000"/>
    <numFmt numFmtId="207" formatCode="#,##0.00000000"/>
    <numFmt numFmtId="208" formatCode="0.00000000"/>
    <numFmt numFmtId="209" formatCode="0.00000000000"/>
  </numFmts>
  <fonts count="7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26"/>
      <name val="Arial"/>
      <family val="2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name val="Arial"/>
      <family val="2"/>
    </font>
    <font>
      <sz val="12"/>
      <name val="Times New Roman"/>
      <family val="1"/>
    </font>
    <font>
      <b/>
      <u val="single"/>
      <sz val="20"/>
      <color indexed="17"/>
      <name val="Arial"/>
      <family val="2"/>
    </font>
    <font>
      <b/>
      <sz val="22"/>
      <name val="Arial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u val="single"/>
      <sz val="18"/>
      <name val="Arial"/>
      <family val="2"/>
    </font>
    <font>
      <b/>
      <sz val="18"/>
      <name val="Times New Roman"/>
      <family val="1"/>
    </font>
    <font>
      <b/>
      <u val="single"/>
      <sz val="22"/>
      <color indexed="17"/>
      <name val="Times New Roman"/>
      <family val="1"/>
    </font>
    <font>
      <b/>
      <sz val="36"/>
      <name val="Times New Roman"/>
      <family val="1"/>
    </font>
    <font>
      <b/>
      <i/>
      <sz val="36"/>
      <name val="Times New Roman"/>
      <family val="1"/>
    </font>
    <font>
      <b/>
      <u val="single"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b/>
      <sz val="16"/>
      <color indexed="23"/>
      <name val="Arial"/>
      <family val="2"/>
    </font>
    <font>
      <sz val="16"/>
      <color indexed="23"/>
      <name val="Arial"/>
      <family val="2"/>
    </font>
    <font>
      <sz val="18"/>
      <color indexed="23"/>
      <name val="Arial"/>
      <family val="2"/>
    </font>
    <font>
      <sz val="26"/>
      <color indexed="23"/>
      <name val="Arial"/>
      <family val="2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49998000264167786"/>
      <name val="Arial"/>
      <family val="2"/>
    </font>
    <font>
      <sz val="14"/>
      <color theme="1" tint="0.49998000264167786"/>
      <name val="Arial"/>
      <family val="2"/>
    </font>
    <font>
      <b/>
      <sz val="16"/>
      <color theme="1" tint="0.49998000264167786"/>
      <name val="Arial"/>
      <family val="2"/>
    </font>
    <font>
      <sz val="16"/>
      <color theme="1" tint="0.49998000264167786"/>
      <name val="Arial"/>
      <family val="2"/>
    </font>
    <font>
      <sz val="18"/>
      <color theme="1" tint="0.49998000264167786"/>
      <name val="Arial"/>
      <family val="2"/>
    </font>
    <font>
      <sz val="26"/>
      <color theme="1" tint="0.49998000264167786"/>
      <name val="Arial"/>
      <family val="2"/>
    </font>
    <font>
      <sz val="12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200" fontId="70" fillId="32" borderId="0" xfId="0" applyNumberFormat="1" applyFont="1" applyFill="1" applyAlignment="1">
      <alignment horizontal="center" vertical="center"/>
    </xf>
    <xf numFmtId="200" fontId="70" fillId="32" borderId="0" xfId="0" applyNumberFormat="1" applyFont="1" applyFill="1" applyBorder="1" applyAlignment="1">
      <alignment horizontal="center" vertical="center"/>
    </xf>
    <xf numFmtId="200" fontId="2" fillId="32" borderId="0" xfId="0" applyNumberFormat="1" applyFont="1" applyFill="1" applyAlignment="1">
      <alignment horizontal="center" vertical="center"/>
    </xf>
    <xf numFmtId="200" fontId="2" fillId="32" borderId="0" xfId="0" applyNumberFormat="1" applyFont="1" applyFill="1" applyBorder="1" applyAlignment="1">
      <alignment horizontal="center" vertical="center"/>
    </xf>
    <xf numFmtId="200" fontId="71" fillId="32" borderId="0" xfId="0" applyNumberFormat="1" applyFont="1" applyFill="1" applyAlignment="1">
      <alignment horizontal="center" vertical="center"/>
    </xf>
    <xf numFmtId="200" fontId="71" fillId="32" borderId="0" xfId="0" applyNumberFormat="1" applyFont="1" applyFill="1" applyBorder="1" applyAlignment="1">
      <alignment horizontal="center" vertical="center"/>
    </xf>
    <xf numFmtId="200" fontId="6" fillId="32" borderId="0" xfId="0" applyNumberFormat="1" applyFont="1" applyFill="1" applyAlignment="1">
      <alignment horizontal="center" vertical="center"/>
    </xf>
    <xf numFmtId="200" fontId="7" fillId="32" borderId="0" xfId="0" applyNumberFormat="1" applyFont="1" applyFill="1" applyBorder="1" applyAlignment="1">
      <alignment horizontal="center" vertical="center" wrapText="1"/>
    </xf>
    <xf numFmtId="200" fontId="7" fillId="32" borderId="0" xfId="0" applyNumberFormat="1" applyFont="1" applyFill="1" applyBorder="1" applyAlignment="1">
      <alignment horizontal="center" vertical="center"/>
    </xf>
    <xf numFmtId="200" fontId="6" fillId="32" borderId="0" xfId="0" applyNumberFormat="1" applyFont="1" applyFill="1" applyBorder="1" applyAlignment="1">
      <alignment horizontal="center" vertical="center"/>
    </xf>
    <xf numFmtId="200" fontId="72" fillId="32" borderId="0" xfId="0" applyNumberFormat="1" applyFont="1" applyFill="1" applyAlignment="1">
      <alignment horizontal="center" vertical="center"/>
    </xf>
    <xf numFmtId="200" fontId="72" fillId="32" borderId="0" xfId="0" applyNumberFormat="1" applyFont="1" applyFill="1" applyBorder="1" applyAlignment="1">
      <alignment horizontal="center" vertical="center"/>
    </xf>
    <xf numFmtId="200" fontId="5" fillId="32" borderId="0" xfId="0" applyNumberFormat="1" applyFont="1" applyFill="1" applyAlignment="1">
      <alignment horizontal="center" vertical="center"/>
    </xf>
    <xf numFmtId="200" fontId="73" fillId="32" borderId="0" xfId="0" applyNumberFormat="1" applyFont="1" applyFill="1" applyAlignment="1">
      <alignment horizontal="center" vertical="center"/>
    </xf>
    <xf numFmtId="200" fontId="73" fillId="32" borderId="0" xfId="0" applyNumberFormat="1" applyFont="1" applyFill="1" applyBorder="1" applyAlignment="1">
      <alignment horizontal="center" vertical="center"/>
    </xf>
    <xf numFmtId="200" fontId="10" fillId="32" borderId="10" xfId="0" applyNumberFormat="1" applyFont="1" applyFill="1" applyBorder="1" applyAlignment="1">
      <alignment horizontal="center" vertical="center"/>
    </xf>
    <xf numFmtId="203" fontId="10" fillId="32" borderId="11" xfId="0" applyNumberFormat="1" applyFont="1" applyFill="1" applyBorder="1" applyAlignment="1">
      <alignment horizontal="center" vertical="center"/>
    </xf>
    <xf numFmtId="203" fontId="10" fillId="32" borderId="12" xfId="0" applyNumberFormat="1" applyFont="1" applyFill="1" applyBorder="1" applyAlignment="1">
      <alignment horizontal="center" vertical="center"/>
    </xf>
    <xf numFmtId="200" fontId="10" fillId="32" borderId="12" xfId="0" applyNumberFormat="1" applyFont="1" applyFill="1" applyBorder="1" applyAlignment="1">
      <alignment horizontal="center" vertical="center"/>
    </xf>
    <xf numFmtId="200" fontId="10" fillId="32" borderId="0" xfId="0" applyNumberFormat="1" applyFont="1" applyFill="1" applyAlignment="1">
      <alignment horizontal="center" vertical="center"/>
    </xf>
    <xf numFmtId="203" fontId="10" fillId="32" borderId="10" xfId="0" applyNumberFormat="1" applyFont="1" applyFill="1" applyBorder="1" applyAlignment="1">
      <alignment horizontal="center" vertical="center"/>
    </xf>
    <xf numFmtId="200" fontId="10" fillId="32" borderId="13" xfId="0" applyNumberFormat="1" applyFont="1" applyFill="1" applyBorder="1" applyAlignment="1">
      <alignment horizontal="center" vertical="center"/>
    </xf>
    <xf numFmtId="203" fontId="10" fillId="32" borderId="13" xfId="0" applyNumberFormat="1" applyFont="1" applyFill="1" applyBorder="1" applyAlignment="1">
      <alignment horizontal="center" vertical="center"/>
    </xf>
    <xf numFmtId="200" fontId="5" fillId="32" borderId="14" xfId="0" applyNumberFormat="1" applyFont="1" applyFill="1" applyBorder="1" applyAlignment="1">
      <alignment horizontal="center" vertical="center"/>
    </xf>
    <xf numFmtId="200" fontId="74" fillId="32" borderId="0" xfId="0" applyNumberFormat="1" applyFont="1" applyFill="1" applyAlignment="1">
      <alignment horizontal="center" vertical="center"/>
    </xf>
    <xf numFmtId="200" fontId="74" fillId="32" borderId="0" xfId="0" applyNumberFormat="1" applyFont="1" applyFill="1" applyBorder="1" applyAlignment="1">
      <alignment horizontal="center" vertical="center"/>
    </xf>
    <xf numFmtId="200" fontId="11" fillId="32" borderId="0" xfId="0" applyNumberFormat="1" applyFont="1" applyFill="1" applyAlignment="1">
      <alignment horizontal="center" vertical="center"/>
    </xf>
    <xf numFmtId="203" fontId="8" fillId="32" borderId="15" xfId="0" applyNumberFormat="1" applyFont="1" applyFill="1" applyBorder="1" applyAlignment="1">
      <alignment horizontal="center" vertical="center"/>
    </xf>
    <xf numFmtId="201" fontId="10" fillId="32" borderId="10" xfId="0" applyNumberFormat="1" applyFont="1" applyFill="1" applyBorder="1" applyAlignment="1">
      <alignment horizontal="center" vertical="center"/>
    </xf>
    <xf numFmtId="201" fontId="10" fillId="32" borderId="13" xfId="0" applyNumberFormat="1" applyFont="1" applyFill="1" applyBorder="1" applyAlignment="1">
      <alignment horizontal="center" vertical="center"/>
    </xf>
    <xf numFmtId="201" fontId="10" fillId="32" borderId="12" xfId="0" applyNumberFormat="1" applyFont="1" applyFill="1" applyBorder="1" applyAlignment="1">
      <alignment horizontal="center" vertical="center"/>
    </xf>
    <xf numFmtId="200" fontId="75" fillId="32" borderId="0" xfId="0" applyNumberFormat="1" applyFont="1" applyFill="1" applyAlignment="1">
      <alignment horizontal="center" vertical="center"/>
    </xf>
    <xf numFmtId="200" fontId="13" fillId="32" borderId="0" xfId="0" applyNumberFormat="1" applyFont="1" applyFill="1" applyAlignment="1">
      <alignment horizontal="center" vertical="center"/>
    </xf>
    <xf numFmtId="0" fontId="13" fillId="0" borderId="0" xfId="0" applyFont="1" applyAlignment="1">
      <alignment/>
    </xf>
    <xf numFmtId="0" fontId="2" fillId="32" borderId="0" xfId="0" applyFont="1" applyFill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00" fontId="8" fillId="32" borderId="14" xfId="0" applyNumberFormat="1" applyFont="1" applyFill="1" applyBorder="1" applyAlignment="1">
      <alignment horizontal="center" vertical="center" wrapText="1"/>
    </xf>
    <xf numFmtId="200" fontId="6" fillId="32" borderId="11" xfId="0" applyNumberFormat="1" applyFont="1" applyFill="1" applyBorder="1" applyAlignment="1">
      <alignment horizontal="center" vertical="center"/>
    </xf>
    <xf numFmtId="200" fontId="6" fillId="32" borderId="18" xfId="0" applyNumberFormat="1" applyFont="1" applyFill="1" applyBorder="1" applyAlignment="1">
      <alignment horizontal="center" vertical="center"/>
    </xf>
    <xf numFmtId="200" fontId="6" fillId="32" borderId="19" xfId="0" applyNumberFormat="1" applyFont="1" applyFill="1" applyBorder="1" applyAlignment="1">
      <alignment horizontal="center" vertical="center"/>
    </xf>
    <xf numFmtId="200" fontId="7" fillId="32" borderId="15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 wrapText="1"/>
    </xf>
    <xf numFmtId="200" fontId="8" fillId="32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6" fillId="32" borderId="12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200" fontId="7" fillId="32" borderId="22" xfId="0" applyNumberFormat="1" applyFont="1" applyFill="1" applyBorder="1" applyAlignment="1">
      <alignment horizontal="center" vertical="center"/>
    </xf>
    <xf numFmtId="4" fontId="7" fillId="32" borderId="16" xfId="0" applyNumberFormat="1" applyFont="1" applyFill="1" applyBorder="1" applyAlignment="1">
      <alignment horizontal="center" vertical="center"/>
    </xf>
    <xf numFmtId="200" fontId="8" fillId="32" borderId="15" xfId="0" applyNumberFormat="1" applyFont="1" applyFill="1" applyBorder="1" applyAlignment="1">
      <alignment horizontal="center" vertical="center"/>
    </xf>
    <xf numFmtId="4" fontId="8" fillId="32" borderId="14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2" fontId="10" fillId="32" borderId="12" xfId="0" applyNumberFormat="1" applyFont="1" applyFill="1" applyBorder="1" applyAlignment="1">
      <alignment horizontal="center" vertical="center"/>
    </xf>
    <xf numFmtId="2" fontId="10" fillId="32" borderId="17" xfId="0" applyNumberFormat="1" applyFont="1" applyFill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 vertical="center"/>
    </xf>
    <xf numFmtId="201" fontId="8" fillId="15" borderId="14" xfId="0" applyNumberFormat="1" applyFont="1" applyFill="1" applyBorder="1" applyAlignment="1">
      <alignment horizontal="center" vertical="center"/>
    </xf>
    <xf numFmtId="2" fontId="5" fillId="15" borderId="14" xfId="0" applyNumberFormat="1" applyFont="1" applyFill="1" applyBorder="1" applyAlignment="1">
      <alignment horizontal="center" vertical="center"/>
    </xf>
    <xf numFmtId="200" fontId="8" fillId="15" borderId="15" xfId="0" applyNumberFormat="1" applyFont="1" applyFill="1" applyBorder="1" applyAlignment="1">
      <alignment horizontal="center" vertical="center" wrapText="1"/>
    </xf>
    <xf numFmtId="201" fontId="8" fillId="15" borderId="23" xfId="0" applyNumberFormat="1" applyFont="1" applyFill="1" applyBorder="1" applyAlignment="1">
      <alignment horizontal="center" vertical="center"/>
    </xf>
    <xf numFmtId="203" fontId="8" fillId="15" borderId="14" xfId="0" applyNumberFormat="1" applyFont="1" applyFill="1" applyBorder="1" applyAlignment="1">
      <alignment horizontal="center" vertical="center"/>
    </xf>
    <xf numFmtId="200" fontId="8" fillId="33" borderId="14" xfId="0" applyNumberFormat="1" applyFont="1" applyFill="1" applyBorder="1" applyAlignment="1">
      <alignment horizontal="center" vertical="center"/>
    </xf>
    <xf numFmtId="201" fontId="8" fillId="33" borderId="14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00" fontId="76" fillId="32" borderId="0" xfId="0" applyNumberFormat="1" applyFont="1" applyFill="1" applyBorder="1" applyAlignment="1">
      <alignment horizontal="center" vertical="center"/>
    </xf>
    <xf numFmtId="200" fontId="18" fillId="32" borderId="0" xfId="0" applyNumberFormat="1" applyFont="1" applyFill="1" applyAlignment="1">
      <alignment horizontal="center" vertical="center"/>
    </xf>
    <xf numFmtId="201" fontId="8" fillId="32" borderId="14" xfId="0" applyNumberFormat="1" applyFont="1" applyFill="1" applyBorder="1" applyAlignment="1">
      <alignment horizontal="center" vertical="center"/>
    </xf>
    <xf numFmtId="201" fontId="8" fillId="32" borderId="16" xfId="0" applyNumberFormat="1" applyFont="1" applyFill="1" applyBorder="1" applyAlignment="1">
      <alignment horizontal="center" vertical="center"/>
    </xf>
    <xf numFmtId="197" fontId="10" fillId="32" borderId="11" xfId="0" applyNumberFormat="1" applyFont="1" applyFill="1" applyBorder="1" applyAlignment="1">
      <alignment horizontal="center" vertical="center"/>
    </xf>
    <xf numFmtId="197" fontId="8" fillId="32" borderId="15" xfId="0" applyNumberFormat="1" applyFont="1" applyFill="1" applyBorder="1" applyAlignment="1">
      <alignment horizontal="center" vertical="center"/>
    </xf>
    <xf numFmtId="197" fontId="10" fillId="0" borderId="11" xfId="0" applyNumberFormat="1" applyFont="1" applyFill="1" applyBorder="1" applyAlignment="1">
      <alignment horizontal="center" vertical="center"/>
    </xf>
    <xf numFmtId="197" fontId="8" fillId="0" borderId="22" xfId="0" applyNumberFormat="1" applyFont="1" applyFill="1" applyBorder="1" applyAlignment="1">
      <alignment horizontal="center" vertical="center"/>
    </xf>
    <xf numFmtId="197" fontId="10" fillId="0" borderId="18" xfId="0" applyNumberFormat="1" applyFont="1" applyFill="1" applyBorder="1" applyAlignment="1">
      <alignment horizontal="center" vertical="center"/>
    </xf>
    <xf numFmtId="197" fontId="10" fillId="0" borderId="19" xfId="0" applyNumberFormat="1" applyFont="1" applyFill="1" applyBorder="1" applyAlignment="1">
      <alignment horizontal="center" vertical="center"/>
    </xf>
    <xf numFmtId="197" fontId="10" fillId="32" borderId="18" xfId="0" applyNumberFormat="1" applyFont="1" applyFill="1" applyBorder="1" applyAlignment="1">
      <alignment horizontal="center" vertical="center"/>
    </xf>
    <xf numFmtId="197" fontId="10" fillId="32" borderId="19" xfId="0" applyNumberFormat="1" applyFont="1" applyFill="1" applyBorder="1" applyAlignment="1">
      <alignment horizontal="center" vertical="center"/>
    </xf>
    <xf numFmtId="203" fontId="10" fillId="0" borderId="13" xfId="0" applyNumberFormat="1" applyFont="1" applyFill="1" applyBorder="1" applyAlignment="1">
      <alignment horizontal="center" vertical="center"/>
    </xf>
    <xf numFmtId="203" fontId="10" fillId="0" borderId="12" xfId="0" applyNumberFormat="1" applyFont="1" applyFill="1" applyBorder="1" applyAlignment="1">
      <alignment horizontal="center" vertical="center"/>
    </xf>
    <xf numFmtId="196" fontId="7" fillId="32" borderId="14" xfId="0" applyNumberFormat="1" applyFont="1" applyFill="1" applyBorder="1" applyAlignment="1">
      <alignment horizontal="center" vertical="center"/>
    </xf>
    <xf numFmtId="196" fontId="7" fillId="32" borderId="16" xfId="0" applyNumberFormat="1" applyFont="1" applyFill="1" applyBorder="1" applyAlignment="1">
      <alignment horizontal="center" vertical="center"/>
    </xf>
    <xf numFmtId="196" fontId="8" fillId="32" borderId="15" xfId="0" applyNumberFormat="1" applyFont="1" applyFill="1" applyBorder="1" applyAlignment="1">
      <alignment horizontal="center" vertical="center"/>
    </xf>
    <xf numFmtId="196" fontId="8" fillId="32" borderId="24" xfId="0" applyNumberFormat="1" applyFont="1" applyFill="1" applyBorder="1" applyAlignment="1">
      <alignment horizontal="center" vertical="center"/>
    </xf>
    <xf numFmtId="196" fontId="8" fillId="32" borderId="25" xfId="0" applyNumberFormat="1" applyFont="1" applyFill="1" applyBorder="1" applyAlignment="1">
      <alignment horizontal="center" vertical="center"/>
    </xf>
    <xf numFmtId="196" fontId="6" fillId="32" borderId="26" xfId="0" applyNumberFormat="1" applyFont="1" applyFill="1" applyBorder="1" applyAlignment="1">
      <alignment horizontal="center" vertical="center"/>
    </xf>
    <xf numFmtId="196" fontId="6" fillId="32" borderId="10" xfId="0" applyNumberFormat="1" applyFont="1" applyFill="1" applyBorder="1" applyAlignment="1">
      <alignment horizontal="center" vertical="center"/>
    </xf>
    <xf numFmtId="196" fontId="6" fillId="32" borderId="12" xfId="0" applyNumberFormat="1" applyFont="1" applyFill="1" applyBorder="1" applyAlignment="1">
      <alignment horizontal="center" vertical="center"/>
    </xf>
    <xf numFmtId="196" fontId="8" fillId="32" borderId="14" xfId="0" applyNumberFormat="1" applyFont="1" applyFill="1" applyBorder="1" applyAlignment="1">
      <alignment horizontal="center" vertical="center"/>
    </xf>
    <xf numFmtId="0" fontId="21" fillId="32" borderId="22" xfId="0" applyFont="1" applyFill="1" applyBorder="1" applyAlignment="1">
      <alignment horizontal="center" vertical="center" wrapText="1" shrinkToFit="1"/>
    </xf>
    <xf numFmtId="205" fontId="24" fillId="32" borderId="15" xfId="0" applyNumberFormat="1" applyFont="1" applyFill="1" applyBorder="1" applyAlignment="1">
      <alignment vertical="center"/>
    </xf>
    <xf numFmtId="197" fontId="24" fillId="32" borderId="14" xfId="0" applyNumberFormat="1" applyFont="1" applyFill="1" applyBorder="1" applyAlignment="1">
      <alignment vertical="center"/>
    </xf>
    <xf numFmtId="197" fontId="24" fillId="32" borderId="27" xfId="0" applyNumberFormat="1" applyFont="1" applyFill="1" applyBorder="1" applyAlignment="1">
      <alignment horizontal="left" vertical="center"/>
    </xf>
    <xf numFmtId="197" fontId="24" fillId="32" borderId="28" xfId="0" applyNumberFormat="1" applyFont="1" applyFill="1" applyBorder="1" applyAlignment="1">
      <alignment horizontal="left" vertical="center"/>
    </xf>
    <xf numFmtId="197" fontId="24" fillId="32" borderId="28" xfId="0" applyNumberFormat="1" applyFont="1" applyFill="1" applyBorder="1" applyAlignment="1">
      <alignment horizontal="center" vertical="center"/>
    </xf>
    <xf numFmtId="197" fontId="24" fillId="32" borderId="29" xfId="0" applyNumberFormat="1" applyFont="1" applyFill="1" applyBorder="1" applyAlignment="1">
      <alignment horizontal="center" vertical="center"/>
    </xf>
    <xf numFmtId="203" fontId="10" fillId="0" borderId="13" xfId="0" applyNumberFormat="1" applyFont="1" applyBorder="1" applyAlignment="1">
      <alignment horizontal="center" vertical="center"/>
    </xf>
    <xf numFmtId="200" fontId="8" fillId="32" borderId="14" xfId="0" applyNumberFormat="1" applyFont="1" applyFill="1" applyBorder="1" applyAlignment="1">
      <alignment horizontal="center" vertical="center"/>
    </xf>
    <xf numFmtId="200" fontId="8" fillId="32" borderId="12" xfId="0" applyNumberFormat="1" applyFont="1" applyFill="1" applyBorder="1" applyAlignment="1">
      <alignment horizontal="center" vertical="center"/>
    </xf>
    <xf numFmtId="196" fontId="8" fillId="32" borderId="11" xfId="0" applyNumberFormat="1" applyFont="1" applyFill="1" applyBorder="1" applyAlignment="1">
      <alignment horizontal="center" vertical="center"/>
    </xf>
    <xf numFmtId="200" fontId="8" fillId="32" borderId="10" xfId="0" applyNumberFormat="1" applyFont="1" applyFill="1" applyBorder="1" applyAlignment="1">
      <alignment horizontal="center" vertical="center"/>
    </xf>
    <xf numFmtId="200" fontId="8" fillId="32" borderId="13" xfId="0" applyNumberFormat="1" applyFont="1" applyFill="1" applyBorder="1" applyAlignment="1">
      <alignment horizontal="center" vertical="center"/>
    </xf>
    <xf numFmtId="200" fontId="26" fillId="32" borderId="0" xfId="0" applyNumberFormat="1" applyFont="1" applyFill="1" applyBorder="1" applyAlignment="1">
      <alignment horizontal="center" vertical="center" wrapText="1"/>
    </xf>
    <xf numFmtId="4" fontId="24" fillId="32" borderId="15" xfId="0" applyNumberFormat="1" applyFont="1" applyFill="1" applyBorder="1" applyAlignment="1">
      <alignment horizontal="center" vertical="center"/>
    </xf>
    <xf numFmtId="4" fontId="24" fillId="32" borderId="30" xfId="0" applyNumberFormat="1" applyFont="1" applyFill="1" applyBorder="1" applyAlignment="1">
      <alignment horizontal="center" vertical="center"/>
    </xf>
    <xf numFmtId="4" fontId="24" fillId="32" borderId="23" xfId="0" applyNumberFormat="1" applyFont="1" applyFill="1" applyBorder="1" applyAlignment="1">
      <alignment horizontal="center" vertical="center"/>
    </xf>
    <xf numFmtId="196" fontId="24" fillId="32" borderId="28" xfId="0" applyNumberFormat="1" applyFont="1" applyFill="1" applyBorder="1" applyAlignment="1">
      <alignment horizontal="center" vertical="center"/>
    </xf>
    <xf numFmtId="196" fontId="24" fillId="32" borderId="31" xfId="0" applyNumberFormat="1" applyFont="1" applyFill="1" applyBorder="1" applyAlignment="1">
      <alignment horizontal="center" vertical="center"/>
    </xf>
    <xf numFmtId="196" fontId="24" fillId="32" borderId="11" xfId="0" applyNumberFormat="1" applyFont="1" applyFill="1" applyBorder="1" applyAlignment="1">
      <alignment horizontal="center" vertical="center"/>
    </xf>
    <xf numFmtId="196" fontId="24" fillId="32" borderId="32" xfId="0" applyNumberFormat="1" applyFont="1" applyFill="1" applyBorder="1" applyAlignment="1">
      <alignment horizontal="center" vertical="center"/>
    </xf>
    <xf numFmtId="200" fontId="26" fillId="32" borderId="21" xfId="0" applyNumberFormat="1" applyFont="1" applyFill="1" applyBorder="1" applyAlignment="1">
      <alignment horizontal="center" vertical="center" wrapText="1"/>
    </xf>
    <xf numFmtId="200" fontId="27" fillId="32" borderId="21" xfId="0" applyNumberFormat="1" applyFont="1" applyFill="1" applyBorder="1" applyAlignment="1">
      <alignment horizontal="center" vertical="center" wrapText="1"/>
    </xf>
    <xf numFmtId="205" fontId="24" fillId="32" borderId="16" xfId="0" applyNumberFormat="1" applyFont="1" applyFill="1" applyBorder="1" applyAlignment="1">
      <alignment vertical="center"/>
    </xf>
    <xf numFmtId="205" fontId="24" fillId="32" borderId="29" xfId="0" applyNumberFormat="1" applyFont="1" applyFill="1" applyBorder="1" applyAlignment="1">
      <alignment vertical="center"/>
    </xf>
    <xf numFmtId="196" fontId="24" fillId="32" borderId="27" xfId="0" applyNumberFormat="1" applyFont="1" applyFill="1" applyBorder="1" applyAlignment="1">
      <alignment horizontal="center" vertical="center"/>
    </xf>
    <xf numFmtId="196" fontId="24" fillId="32" borderId="33" xfId="0" applyNumberFormat="1" applyFont="1" applyFill="1" applyBorder="1" applyAlignment="1">
      <alignment horizontal="center" vertical="center"/>
    </xf>
    <xf numFmtId="196" fontId="24" fillId="32" borderId="15" xfId="0" applyNumberFormat="1" applyFont="1" applyFill="1" applyBorder="1" applyAlignment="1">
      <alignment horizontal="center" vertical="center"/>
    </xf>
    <xf numFmtId="196" fontId="24" fillId="32" borderId="30" xfId="0" applyNumberFormat="1" applyFont="1" applyFill="1" applyBorder="1" applyAlignment="1">
      <alignment horizontal="center" vertical="center"/>
    </xf>
    <xf numFmtId="196" fontId="24" fillId="32" borderId="34" xfId="0" applyNumberFormat="1" applyFont="1" applyFill="1" applyBorder="1" applyAlignment="1">
      <alignment horizontal="center" vertical="center"/>
    </xf>
    <xf numFmtId="196" fontId="24" fillId="32" borderId="16" xfId="0" applyNumberFormat="1" applyFont="1" applyFill="1" applyBorder="1" applyAlignment="1">
      <alignment horizontal="center" vertical="center"/>
    </xf>
    <xf numFmtId="0" fontId="24" fillId="32" borderId="29" xfId="0" applyFont="1" applyFill="1" applyBorder="1" applyAlignment="1">
      <alignment horizontal="center" vertical="center"/>
    </xf>
    <xf numFmtId="200" fontId="20" fillId="32" borderId="10" xfId="0" applyNumberFormat="1" applyFont="1" applyFill="1" applyBorder="1" applyAlignment="1">
      <alignment horizontal="center" vertical="center" wrapText="1"/>
    </xf>
    <xf numFmtId="200" fontId="17" fillId="32" borderId="12" xfId="0" applyNumberFormat="1" applyFont="1" applyFill="1" applyBorder="1" applyAlignment="1">
      <alignment horizontal="center" vertical="center" wrapText="1"/>
    </xf>
    <xf numFmtId="200" fontId="5" fillId="32" borderId="35" xfId="0" applyNumberFormat="1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 shrinkToFit="1"/>
    </xf>
    <xf numFmtId="0" fontId="22" fillId="32" borderId="30" xfId="0" applyFont="1" applyFill="1" applyBorder="1" applyAlignment="1">
      <alignment horizontal="center" vertical="center" wrapText="1" shrinkToFit="1"/>
    </xf>
    <xf numFmtId="0" fontId="22" fillId="32" borderId="23" xfId="0" applyFont="1" applyFill="1" applyBorder="1" applyAlignment="1">
      <alignment horizontal="center" vertical="center" wrapText="1" shrinkToFit="1"/>
    </xf>
    <xf numFmtId="200" fontId="8" fillId="32" borderId="15" xfId="0" applyNumberFormat="1" applyFont="1" applyFill="1" applyBorder="1" applyAlignment="1">
      <alignment horizontal="center" vertical="center" wrapText="1"/>
    </xf>
    <xf numFmtId="200" fontId="8" fillId="32" borderId="23" xfId="0" applyNumberFormat="1" applyFont="1" applyFill="1" applyBorder="1" applyAlignment="1">
      <alignment horizontal="center" vertical="center" wrapText="1"/>
    </xf>
    <xf numFmtId="200" fontId="8" fillId="32" borderId="30" xfId="0" applyNumberFormat="1" applyFont="1" applyFill="1" applyBorder="1" applyAlignment="1">
      <alignment horizontal="center" vertical="center" wrapText="1"/>
    </xf>
    <xf numFmtId="200" fontId="5" fillId="32" borderId="15" xfId="0" applyNumberFormat="1" applyFont="1" applyFill="1" applyBorder="1" applyAlignment="1">
      <alignment horizontal="center" vertical="center" wrapText="1"/>
    </xf>
    <xf numFmtId="200" fontId="5" fillId="32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L61"/>
  <sheetViews>
    <sheetView tabSelected="1" zoomScale="55" zoomScaleNormal="55" zoomScalePageLayoutView="0" workbookViewId="0" topLeftCell="B29">
      <selection activeCell="G52" sqref="G52"/>
    </sheetView>
  </sheetViews>
  <sheetFormatPr defaultColWidth="9.140625" defaultRowHeight="12.75"/>
  <cols>
    <col min="1" max="1" width="15.421875" style="1" hidden="1" customWidth="1"/>
    <col min="2" max="2" width="32.421875" style="2" customWidth="1"/>
    <col min="3" max="3" width="22.421875" style="3" customWidth="1"/>
    <col min="4" max="4" width="26.57421875" style="3" customWidth="1"/>
    <col min="5" max="5" width="38.8515625" style="3" customWidth="1"/>
    <col min="6" max="6" width="39.421875" style="3" customWidth="1"/>
    <col min="7" max="7" width="32.8515625" style="3" customWidth="1"/>
    <col min="8" max="9" width="24.7109375" style="3" customWidth="1"/>
    <col min="10" max="11" width="16.140625" style="3" customWidth="1"/>
    <col min="12" max="16384" width="9.140625" style="3" customWidth="1"/>
  </cols>
  <sheetData>
    <row r="1" spans="1:220" s="34" customFormat="1" ht="51" customHeight="1">
      <c r="A1" s="32">
        <v>26.79737847</v>
      </c>
      <c r="B1" s="102" t="s">
        <v>37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</row>
    <row r="2" spans="2:9" ht="33" customHeight="1" thickBot="1">
      <c r="B2" s="66"/>
      <c r="C2" s="67"/>
      <c r="D2" s="67"/>
      <c r="E2" s="67"/>
      <c r="F2" s="67"/>
      <c r="G2" s="67"/>
      <c r="H2" s="67"/>
      <c r="I2" s="67"/>
    </row>
    <row r="3" spans="1:11" s="7" customFormat="1" ht="114" customHeight="1" thickBot="1">
      <c r="A3" s="5"/>
      <c r="B3" s="6"/>
      <c r="C3" s="121" t="s">
        <v>33</v>
      </c>
      <c r="D3" s="127" t="s">
        <v>16</v>
      </c>
      <c r="E3" s="129"/>
      <c r="F3" s="130" t="s">
        <v>35</v>
      </c>
      <c r="G3" s="131"/>
      <c r="H3" s="127" t="s">
        <v>36</v>
      </c>
      <c r="I3" s="128"/>
      <c r="J3" s="127" t="s">
        <v>17</v>
      </c>
      <c r="K3" s="128"/>
    </row>
    <row r="4" spans="1:11" s="13" customFormat="1" ht="34.5" customHeight="1">
      <c r="A4" s="11"/>
      <c r="B4" s="12"/>
      <c r="C4" s="121"/>
      <c r="D4" s="122" t="s">
        <v>30</v>
      </c>
      <c r="E4" s="122" t="s">
        <v>31</v>
      </c>
      <c r="F4" s="122" t="s">
        <v>30</v>
      </c>
      <c r="G4" s="122" t="s">
        <v>31</v>
      </c>
      <c r="H4" s="122" t="s">
        <v>30</v>
      </c>
      <c r="I4" s="122" t="s">
        <v>31</v>
      </c>
      <c r="J4" s="122" t="s">
        <v>30</v>
      </c>
      <c r="K4" s="122" t="s">
        <v>31</v>
      </c>
    </row>
    <row r="5" spans="1:11" s="13" customFormat="1" ht="33.75" customHeight="1" thickBot="1">
      <c r="A5" s="11"/>
      <c r="B5" s="12"/>
      <c r="C5" s="121"/>
      <c r="D5" s="123"/>
      <c r="E5" s="123"/>
      <c r="F5" s="123"/>
      <c r="G5" s="123"/>
      <c r="H5" s="123"/>
      <c r="I5" s="123"/>
      <c r="J5" s="123"/>
      <c r="K5" s="123"/>
    </row>
    <row r="6" spans="1:11" s="20" customFormat="1" ht="32.25" customHeight="1">
      <c r="A6" s="14"/>
      <c r="B6" s="15"/>
      <c r="C6" s="16" t="s">
        <v>0</v>
      </c>
      <c r="D6" s="31">
        <v>14.2995</v>
      </c>
      <c r="E6" s="18">
        <v>14.027458</v>
      </c>
      <c r="F6" s="70">
        <v>88.0006</v>
      </c>
      <c r="G6" s="18">
        <v>86.38229700000001</v>
      </c>
      <c r="H6" s="17">
        <f aca="true" t="shared" si="0" ref="H6:H13">D6+F6</f>
        <v>102.3001</v>
      </c>
      <c r="I6" s="17">
        <f aca="true" t="shared" si="1" ref="I6:I12">E6+G6</f>
        <v>100.409755</v>
      </c>
      <c r="J6" s="55">
        <f>D6/H6*100</f>
        <v>13.977992201376146</v>
      </c>
      <c r="K6" s="55">
        <f aca="true" t="shared" si="2" ref="K6:K24">E6/I6*100</f>
        <v>13.970214348197544</v>
      </c>
    </row>
    <row r="7" spans="1:11" s="20" customFormat="1" ht="32.25" customHeight="1">
      <c r="A7" s="14" t="e">
        <f>#REF!+#REF!+D8</f>
        <v>#REF!</v>
      </c>
      <c r="B7" s="15"/>
      <c r="C7" s="16" t="s">
        <v>1</v>
      </c>
      <c r="D7" s="29">
        <v>12.0996</v>
      </c>
      <c r="E7" s="21">
        <v>12.102907</v>
      </c>
      <c r="F7" s="70">
        <v>81.4004</v>
      </c>
      <c r="G7" s="21">
        <v>81.502171</v>
      </c>
      <c r="H7" s="17">
        <f t="shared" si="0"/>
        <v>93.5</v>
      </c>
      <c r="I7" s="17">
        <f t="shared" si="1"/>
        <v>93.605078</v>
      </c>
      <c r="J7" s="55">
        <f aca="true" t="shared" si="3" ref="J7:J24">D7/H7*100</f>
        <v>12.940748663101607</v>
      </c>
      <c r="K7" s="55">
        <f t="shared" si="2"/>
        <v>12.929754729759424</v>
      </c>
    </row>
    <row r="8" spans="1:11" s="20" customFormat="1" ht="32.25" customHeight="1" thickBot="1">
      <c r="A8" s="14"/>
      <c r="B8" s="15"/>
      <c r="C8" s="22" t="s">
        <v>2</v>
      </c>
      <c r="D8" s="30">
        <v>11.9796</v>
      </c>
      <c r="E8" s="23">
        <v>11.7532</v>
      </c>
      <c r="F8" s="70">
        <v>85.2004</v>
      </c>
      <c r="G8" s="23">
        <v>83.91142300000001</v>
      </c>
      <c r="H8" s="17">
        <f t="shared" si="0"/>
        <v>97.18</v>
      </c>
      <c r="I8" s="17">
        <f t="shared" si="1"/>
        <v>95.664623</v>
      </c>
      <c r="J8" s="56">
        <f t="shared" si="3"/>
        <v>12.327227824655278</v>
      </c>
      <c r="K8" s="56">
        <f t="shared" si="2"/>
        <v>12.285837367487455</v>
      </c>
    </row>
    <row r="9" spans="1:11" s="20" customFormat="1" ht="32.25" customHeight="1" thickBot="1">
      <c r="A9" s="14"/>
      <c r="B9" s="15"/>
      <c r="C9" s="24" t="s">
        <v>12</v>
      </c>
      <c r="D9" s="68">
        <v>38.3787</v>
      </c>
      <c r="E9" s="68">
        <f>E6+E7+E8</f>
        <v>37.883565</v>
      </c>
      <c r="F9" s="71">
        <v>254.6014</v>
      </c>
      <c r="G9" s="68">
        <v>251.79589100000004</v>
      </c>
      <c r="H9" s="28">
        <f t="shared" si="0"/>
        <v>292.9801</v>
      </c>
      <c r="I9" s="68">
        <f>SUM(I6:I8)</f>
        <v>289.679456</v>
      </c>
      <c r="J9" s="57">
        <f t="shared" si="3"/>
        <v>13.099422110921527</v>
      </c>
      <c r="K9" s="57">
        <f t="shared" si="2"/>
        <v>13.07775343240081</v>
      </c>
    </row>
    <row r="10" spans="1:11" s="20" customFormat="1" ht="32.25" customHeight="1">
      <c r="A10" s="14"/>
      <c r="B10" s="15"/>
      <c r="C10" s="19" t="s">
        <v>3</v>
      </c>
      <c r="D10" s="31">
        <v>8.9097</v>
      </c>
      <c r="E10" s="18">
        <v>8.771184</v>
      </c>
      <c r="F10" s="70">
        <v>77.7003</v>
      </c>
      <c r="G10" s="18">
        <v>76.60409999999999</v>
      </c>
      <c r="H10" s="17">
        <f t="shared" si="0"/>
        <v>86.61</v>
      </c>
      <c r="I10" s="17">
        <f t="shared" si="1"/>
        <v>85.375284</v>
      </c>
      <c r="J10" s="55">
        <f t="shared" si="3"/>
        <v>10.287149289920333</v>
      </c>
      <c r="K10" s="55">
        <f t="shared" si="2"/>
        <v>10.27368061229524</v>
      </c>
    </row>
    <row r="11" spans="1:11" s="20" customFormat="1" ht="32.25" customHeight="1">
      <c r="A11" s="14"/>
      <c r="B11" s="15"/>
      <c r="C11" s="16" t="s">
        <v>4</v>
      </c>
      <c r="D11" s="29">
        <v>8.1997</v>
      </c>
      <c r="E11" s="21">
        <v>8.538926</v>
      </c>
      <c r="F11" s="70">
        <v>74.1003</v>
      </c>
      <c r="G11" s="21">
        <v>77.10576499999999</v>
      </c>
      <c r="H11" s="17">
        <f t="shared" si="0"/>
        <v>82.30000000000001</v>
      </c>
      <c r="I11" s="17">
        <f t="shared" si="1"/>
        <v>85.644691</v>
      </c>
      <c r="J11" s="55">
        <f t="shared" si="3"/>
        <v>9.963183475091128</v>
      </c>
      <c r="K11" s="55">
        <f t="shared" si="2"/>
        <v>9.970175501012667</v>
      </c>
    </row>
    <row r="12" spans="1:11" s="20" customFormat="1" ht="32.25" customHeight="1" thickBot="1">
      <c r="A12" s="14"/>
      <c r="B12" s="15"/>
      <c r="C12" s="22" t="s">
        <v>5</v>
      </c>
      <c r="D12" s="30">
        <v>8.1997</v>
      </c>
      <c r="E12" s="21">
        <v>8.025975</v>
      </c>
      <c r="F12" s="72">
        <v>73.50030000000001</v>
      </c>
      <c r="G12" s="78">
        <v>70.532005</v>
      </c>
      <c r="H12" s="17">
        <f t="shared" si="0"/>
        <v>81.70000000000002</v>
      </c>
      <c r="I12" s="17">
        <f t="shared" si="1"/>
        <v>78.55798</v>
      </c>
      <c r="J12" s="56">
        <f t="shared" si="3"/>
        <v>10.036352509179924</v>
      </c>
      <c r="K12" s="56">
        <f t="shared" si="2"/>
        <v>10.216625987582676</v>
      </c>
    </row>
    <row r="13" spans="1:11" s="20" customFormat="1" ht="32.25" customHeight="1" thickBot="1">
      <c r="A13" s="14"/>
      <c r="B13" s="15"/>
      <c r="C13" s="24" t="s">
        <v>13</v>
      </c>
      <c r="D13" s="69">
        <v>25.3091</v>
      </c>
      <c r="E13" s="68">
        <f>E10+E11+E12</f>
        <v>25.336085000000004</v>
      </c>
      <c r="F13" s="73">
        <v>225.3009</v>
      </c>
      <c r="G13" s="68">
        <v>224.24186999999998</v>
      </c>
      <c r="H13" s="28">
        <f t="shared" si="0"/>
        <v>250.61</v>
      </c>
      <c r="I13" s="68">
        <f>SUM(I10:I12)</f>
        <v>249.57795499999997</v>
      </c>
      <c r="J13" s="57">
        <f t="shared" si="3"/>
        <v>10.098998443797134</v>
      </c>
      <c r="K13" s="57">
        <f t="shared" si="2"/>
        <v>10.151571680279217</v>
      </c>
    </row>
    <row r="14" spans="1:11" s="20" customFormat="1" ht="32.25" customHeight="1" thickBot="1">
      <c r="A14" s="14"/>
      <c r="B14" s="15"/>
      <c r="C14" s="63" t="s">
        <v>24</v>
      </c>
      <c r="D14" s="64">
        <v>63.6878</v>
      </c>
      <c r="E14" s="64">
        <f>E9+E13</f>
        <v>63.21965</v>
      </c>
      <c r="F14" s="64">
        <v>479.9023</v>
      </c>
      <c r="G14" s="64">
        <v>476.03776100000005</v>
      </c>
      <c r="H14" s="64">
        <f>H9+H13</f>
        <v>543.5901</v>
      </c>
      <c r="I14" s="64">
        <f>I9+I13</f>
        <v>539.257411</v>
      </c>
      <c r="J14" s="65">
        <f t="shared" si="3"/>
        <v>11.716144204980923</v>
      </c>
      <c r="K14" s="65">
        <f t="shared" si="2"/>
        <v>11.723464288189447</v>
      </c>
    </row>
    <row r="15" spans="1:11" s="20" customFormat="1" ht="32.25" customHeight="1">
      <c r="A15" s="14"/>
      <c r="B15" s="15"/>
      <c r="C15" s="19" t="s">
        <v>6</v>
      </c>
      <c r="D15" s="31">
        <v>7.8297</v>
      </c>
      <c r="E15" s="21">
        <v>7.997058</v>
      </c>
      <c r="F15" s="72">
        <v>75.6003</v>
      </c>
      <c r="G15" s="79">
        <v>77.813913</v>
      </c>
      <c r="H15" s="17">
        <f aca="true" t="shared" si="4" ref="H15:H21">D15+F15</f>
        <v>83.43</v>
      </c>
      <c r="I15" s="17">
        <f>E15+G15</f>
        <v>85.810971</v>
      </c>
      <c r="J15" s="55">
        <f t="shared" si="3"/>
        <v>9.38475368572456</v>
      </c>
      <c r="K15" s="55">
        <f t="shared" si="2"/>
        <v>9.31938877605755</v>
      </c>
    </row>
    <row r="16" spans="1:11" s="20" customFormat="1" ht="32.25" customHeight="1">
      <c r="A16" s="14"/>
      <c r="B16" s="15"/>
      <c r="C16" s="16" t="s">
        <v>7</v>
      </c>
      <c r="D16" s="29">
        <v>7.8997</v>
      </c>
      <c r="E16" s="21">
        <v>7.87544</v>
      </c>
      <c r="F16" s="74">
        <v>76.9003</v>
      </c>
      <c r="G16" s="18">
        <v>76.881894</v>
      </c>
      <c r="H16" s="17">
        <f t="shared" si="4"/>
        <v>84.8</v>
      </c>
      <c r="I16" s="17">
        <f>E16+G16</f>
        <v>84.757334</v>
      </c>
      <c r="J16" s="55">
        <f t="shared" si="3"/>
        <v>9.315683962264151</v>
      </c>
      <c r="K16" s="55">
        <f t="shared" si="2"/>
        <v>9.291750493237554</v>
      </c>
    </row>
    <row r="17" spans="1:11" s="20" customFormat="1" ht="32.25" customHeight="1" thickBot="1">
      <c r="A17" s="14"/>
      <c r="B17" s="15"/>
      <c r="C17" s="22" t="s">
        <v>8</v>
      </c>
      <c r="D17" s="30">
        <v>8.6997</v>
      </c>
      <c r="E17" s="96">
        <v>8.76151</v>
      </c>
      <c r="F17" s="75">
        <v>75.3003</v>
      </c>
      <c r="G17" s="79">
        <v>75.85996899999999</v>
      </c>
      <c r="H17" s="17">
        <f t="shared" si="4"/>
        <v>84</v>
      </c>
      <c r="I17" s="17">
        <f>E17+G17</f>
        <v>84.621479</v>
      </c>
      <c r="J17" s="56">
        <f t="shared" si="3"/>
        <v>10.356785714285714</v>
      </c>
      <c r="K17" s="56">
        <f t="shared" si="2"/>
        <v>10.353766092885236</v>
      </c>
    </row>
    <row r="18" spans="1:11" s="20" customFormat="1" ht="32.25" customHeight="1" thickBot="1">
      <c r="A18" s="14"/>
      <c r="B18" s="15"/>
      <c r="C18" s="24" t="s">
        <v>14</v>
      </c>
      <c r="D18" s="68">
        <v>24.4291</v>
      </c>
      <c r="E18" s="68">
        <f>E15+E16+E17</f>
        <v>24.634008</v>
      </c>
      <c r="F18" s="71">
        <v>227.8009</v>
      </c>
      <c r="G18" s="68">
        <v>230.55577599999998</v>
      </c>
      <c r="H18" s="28">
        <f t="shared" si="4"/>
        <v>252.23000000000002</v>
      </c>
      <c r="I18" s="68">
        <f>SUM(I15:I17)</f>
        <v>255.189784</v>
      </c>
      <c r="J18" s="57">
        <f t="shared" si="3"/>
        <v>9.68524759148396</v>
      </c>
      <c r="K18" s="57">
        <f t="shared" si="2"/>
        <v>9.653210882454449</v>
      </c>
    </row>
    <row r="19" spans="1:11" s="20" customFormat="1" ht="32.25" customHeight="1">
      <c r="A19" s="14"/>
      <c r="B19" s="15"/>
      <c r="C19" s="19" t="s">
        <v>9</v>
      </c>
      <c r="D19" s="31">
        <v>11.2996</v>
      </c>
      <c r="E19" s="18">
        <v>10.748227</v>
      </c>
      <c r="F19" s="70">
        <v>80.9004</v>
      </c>
      <c r="G19" s="18">
        <v>76.935244</v>
      </c>
      <c r="H19" s="17">
        <f t="shared" si="4"/>
        <v>92.2</v>
      </c>
      <c r="I19" s="17">
        <f>E19+G19</f>
        <v>87.683471</v>
      </c>
      <c r="J19" s="55">
        <f t="shared" si="3"/>
        <v>12.255531453362256</v>
      </c>
      <c r="K19" s="55">
        <f t="shared" si="2"/>
        <v>12.257985316297528</v>
      </c>
    </row>
    <row r="20" spans="1:11" s="20" customFormat="1" ht="32.25" customHeight="1">
      <c r="A20" s="14"/>
      <c r="B20" s="15"/>
      <c r="C20" s="16" t="s">
        <v>10</v>
      </c>
      <c r="D20" s="29">
        <v>11.7996</v>
      </c>
      <c r="E20" s="21">
        <v>11.102063</v>
      </c>
      <c r="F20" s="76">
        <v>82.2004</v>
      </c>
      <c r="G20" s="18">
        <v>77.253854</v>
      </c>
      <c r="H20" s="17">
        <f t="shared" si="4"/>
        <v>94</v>
      </c>
      <c r="I20" s="17">
        <f>E20+G20</f>
        <v>88.355917</v>
      </c>
      <c r="J20" s="55">
        <f t="shared" si="3"/>
        <v>12.552765957446807</v>
      </c>
      <c r="K20" s="55">
        <f t="shared" si="2"/>
        <v>12.565160746393476</v>
      </c>
    </row>
    <row r="21" spans="1:11" s="20" customFormat="1" ht="32.25" customHeight="1" thickBot="1">
      <c r="A21" s="14"/>
      <c r="B21" s="15"/>
      <c r="C21" s="22" t="s">
        <v>11</v>
      </c>
      <c r="D21" s="30">
        <v>15.5994</v>
      </c>
      <c r="E21" s="23">
        <v>15.575589</v>
      </c>
      <c r="F21" s="77">
        <v>87.2006</v>
      </c>
      <c r="G21" s="18">
        <v>86.73075299999999</v>
      </c>
      <c r="H21" s="17">
        <f t="shared" si="4"/>
        <v>102.8</v>
      </c>
      <c r="I21" s="17">
        <f>E21+G21</f>
        <v>102.306342</v>
      </c>
      <c r="J21" s="56">
        <f t="shared" si="3"/>
        <v>15.174513618677043</v>
      </c>
      <c r="K21" s="56">
        <f t="shared" si="2"/>
        <v>15.22446086480152</v>
      </c>
    </row>
    <row r="22" spans="1:11" s="20" customFormat="1" ht="32.25" customHeight="1" thickBot="1">
      <c r="A22" s="14"/>
      <c r="B22" s="15"/>
      <c r="C22" s="24" t="s">
        <v>15</v>
      </c>
      <c r="D22" s="68">
        <v>38.6986</v>
      </c>
      <c r="E22" s="68">
        <f>SUM(E19:E21)</f>
        <v>37.425879</v>
      </c>
      <c r="F22" s="71">
        <v>250.3014</v>
      </c>
      <c r="G22" s="68">
        <f>SUM(G19:G21)</f>
        <v>240.919851</v>
      </c>
      <c r="H22" s="28">
        <f>D22+F22</f>
        <v>289</v>
      </c>
      <c r="I22" s="68">
        <f>SUM(I19:I21)</f>
        <v>278.34573</v>
      </c>
      <c r="J22" s="57">
        <f t="shared" si="3"/>
        <v>13.390519031141867</v>
      </c>
      <c r="K22" s="57">
        <f t="shared" si="2"/>
        <v>13.445824730273392</v>
      </c>
    </row>
    <row r="23" spans="1:11" s="20" customFormat="1" ht="32.25" customHeight="1" thickBot="1">
      <c r="A23" s="14"/>
      <c r="B23" s="15"/>
      <c r="C23" s="63" t="s">
        <v>23</v>
      </c>
      <c r="D23" s="64">
        <v>63.1277</v>
      </c>
      <c r="E23" s="64">
        <f>E18+E22</f>
        <v>62.059887</v>
      </c>
      <c r="F23" s="64">
        <v>478.1023</v>
      </c>
      <c r="G23" s="64">
        <f>G18+G22</f>
        <v>471.475627</v>
      </c>
      <c r="H23" s="64">
        <f>H18+H22</f>
        <v>541.23</v>
      </c>
      <c r="I23" s="64">
        <f>I18+I22</f>
        <v>533.535514</v>
      </c>
      <c r="J23" s="65">
        <f t="shared" si="3"/>
        <v>11.663747390203794</v>
      </c>
      <c r="K23" s="65">
        <f t="shared" si="2"/>
        <v>11.631819320653507</v>
      </c>
    </row>
    <row r="24" spans="1:11" s="27" customFormat="1" ht="47.25" customHeight="1" thickBot="1">
      <c r="A24" s="25"/>
      <c r="B24" s="26"/>
      <c r="C24" s="60" t="s">
        <v>34</v>
      </c>
      <c r="D24" s="58">
        <v>126.8155</v>
      </c>
      <c r="E24" s="61">
        <f>E9+E13+E18+E22</f>
        <v>125.279537</v>
      </c>
      <c r="F24" s="62">
        <v>958.0046</v>
      </c>
      <c r="G24" s="61">
        <f>G9+G13+G18+G22</f>
        <v>947.513388</v>
      </c>
      <c r="H24" s="61">
        <f>H9+H13+H18+H22</f>
        <v>1084.8201</v>
      </c>
      <c r="I24" s="61">
        <f>I9+I13+I18+I22</f>
        <v>1072.7929250000002</v>
      </c>
      <c r="J24" s="59">
        <f t="shared" si="3"/>
        <v>11.690002794011653</v>
      </c>
      <c r="K24" s="59">
        <f t="shared" si="2"/>
        <v>11.677886205299124</v>
      </c>
    </row>
    <row r="25" spans="1:9" s="7" customFormat="1" ht="17.25" customHeight="1">
      <c r="A25" s="5"/>
      <c r="B25" s="6"/>
      <c r="C25" s="8"/>
      <c r="D25" s="9"/>
      <c r="E25" s="9"/>
      <c r="F25" s="10"/>
      <c r="G25" s="10"/>
      <c r="H25" s="10"/>
      <c r="I25" s="10"/>
    </row>
    <row r="26" spans="1:9" s="7" customFormat="1" ht="29.25" customHeight="1" hidden="1" thickBot="1">
      <c r="A26" s="5"/>
      <c r="B26" s="6"/>
      <c r="C26" s="8"/>
      <c r="D26" s="9"/>
      <c r="E26" s="9"/>
      <c r="F26" s="10"/>
      <c r="G26" s="10"/>
      <c r="H26" s="10"/>
      <c r="I26" s="10"/>
    </row>
    <row r="27" spans="1:10" s="7" customFormat="1" ht="30" customHeight="1" hidden="1" thickBot="1">
      <c r="A27" s="5"/>
      <c r="B27" s="6"/>
      <c r="C27" s="8"/>
      <c r="D27" s="9"/>
      <c r="E27" s="9"/>
      <c r="F27" s="9"/>
      <c r="G27" s="9"/>
      <c r="H27" s="9"/>
      <c r="I27" s="9"/>
      <c r="J27" s="9"/>
    </row>
    <row r="28" spans="3:9" ht="15">
      <c r="C28" s="4"/>
      <c r="D28" s="4"/>
      <c r="E28" s="4"/>
      <c r="F28" s="4"/>
      <c r="G28" s="4"/>
      <c r="H28" s="4"/>
      <c r="I28" s="4"/>
    </row>
    <row r="29" spans="3:9" ht="15">
      <c r="C29" s="4"/>
      <c r="D29" s="4"/>
      <c r="E29" s="4"/>
      <c r="F29" s="4"/>
      <c r="G29" s="4"/>
      <c r="H29" s="4"/>
      <c r="I29" s="4"/>
    </row>
    <row r="30" spans="3:5" ht="15">
      <c r="C30" s="4"/>
      <c r="D30" s="4"/>
      <c r="E30" s="4"/>
    </row>
    <row r="31" spans="1:220" s="34" customFormat="1" ht="123" customHeight="1" thickBot="1">
      <c r="A31" s="32">
        <v>26.79737847</v>
      </c>
      <c r="B31" s="110" t="s">
        <v>38</v>
      </c>
      <c r="C31" s="111"/>
      <c r="D31" s="111"/>
      <c r="E31" s="111"/>
      <c r="F31" s="111"/>
      <c r="G31" s="111"/>
      <c r="H31" s="111"/>
      <c r="I31" s="111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</row>
    <row r="32" spans="1:220" s="35" customFormat="1" ht="0.75" customHeight="1" thickBot="1">
      <c r="A32" s="5"/>
      <c r="B32" s="8"/>
      <c r="C32" s="9"/>
      <c r="D32" s="9"/>
      <c r="E32" s="9"/>
      <c r="F32" s="10"/>
      <c r="G32" s="10"/>
      <c r="H32" s="10"/>
      <c r="I32" s="10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</row>
    <row r="33" spans="1:6" ht="66" customHeight="1" thickBot="1">
      <c r="A33" s="36" t="s">
        <v>18</v>
      </c>
      <c r="B33" s="89"/>
      <c r="C33" s="89"/>
      <c r="D33" s="124" t="s">
        <v>39</v>
      </c>
      <c r="E33" s="125"/>
      <c r="F33" s="126"/>
    </row>
    <row r="34" spans="1:6" ht="24.75" customHeight="1" thickBot="1">
      <c r="A34" s="37"/>
      <c r="B34" s="90" t="s">
        <v>26</v>
      </c>
      <c r="C34" s="91"/>
      <c r="D34" s="116">
        <f>D36+D37+D38+D35</f>
        <v>1087.0796</v>
      </c>
      <c r="E34" s="117"/>
      <c r="F34" s="118"/>
    </row>
    <row r="35" spans="1:6" ht="24.75" customHeight="1">
      <c r="A35" s="37"/>
      <c r="B35" s="112" t="s">
        <v>27</v>
      </c>
      <c r="C35" s="92" t="s">
        <v>22</v>
      </c>
      <c r="D35" s="108">
        <v>480.09</v>
      </c>
      <c r="E35" s="109"/>
      <c r="F35" s="119">
        <f>D35+D36</f>
        <v>960</v>
      </c>
    </row>
    <row r="36" spans="1:6" ht="24.75" customHeight="1" thickBot="1">
      <c r="A36" s="37"/>
      <c r="B36" s="113"/>
      <c r="C36" s="93" t="s">
        <v>23</v>
      </c>
      <c r="D36" s="106">
        <v>479.91</v>
      </c>
      <c r="E36" s="107"/>
      <c r="F36" s="120"/>
    </row>
    <row r="37" spans="1:6" ht="24.75" customHeight="1">
      <c r="A37" s="37"/>
      <c r="B37" s="112" t="s">
        <v>28</v>
      </c>
      <c r="C37" s="92" t="s">
        <v>22</v>
      </c>
      <c r="D37" s="114">
        <v>60.95</v>
      </c>
      <c r="E37" s="115"/>
      <c r="F37" s="119">
        <f>D37+D38</f>
        <v>127.0796</v>
      </c>
    </row>
    <row r="38" spans="1:6" ht="24.75" customHeight="1" thickBot="1">
      <c r="A38" s="37"/>
      <c r="B38" s="113"/>
      <c r="C38" s="93" t="s">
        <v>23</v>
      </c>
      <c r="D38" s="106">
        <v>66.1296</v>
      </c>
      <c r="E38" s="107"/>
      <c r="F38" s="120"/>
    </row>
    <row r="39" spans="1:6" ht="24.75" customHeight="1" thickBot="1">
      <c r="A39" s="38"/>
      <c r="B39" s="94" t="s">
        <v>19</v>
      </c>
      <c r="C39" s="95"/>
      <c r="D39" s="103">
        <f>(D37+D38)/D34*100</f>
        <v>11.68999951797458</v>
      </c>
      <c r="E39" s="104"/>
      <c r="F39" s="105"/>
    </row>
    <row r="40" spans="3:5" ht="5.25" customHeight="1" thickBot="1">
      <c r="C40" s="46"/>
      <c r="D40" s="47"/>
      <c r="E40" s="47"/>
    </row>
    <row r="41" spans="1:204" ht="166.5" customHeight="1" thickBot="1">
      <c r="A41" s="5"/>
      <c r="B41" s="39" t="s">
        <v>32</v>
      </c>
      <c r="C41" s="39" t="s">
        <v>20</v>
      </c>
      <c r="D41" s="39" t="s">
        <v>21</v>
      </c>
      <c r="E41" s="39" t="s">
        <v>25</v>
      </c>
      <c r="F41" s="39" t="s">
        <v>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</row>
    <row r="42" spans="1:198" ht="25.5" customHeight="1">
      <c r="A42" s="5"/>
      <c r="B42" s="40" t="s">
        <v>0</v>
      </c>
      <c r="C42" s="98">
        <v>14.5</v>
      </c>
      <c r="D42" s="99">
        <v>88.6</v>
      </c>
      <c r="E42" s="85">
        <f>C42+D42</f>
        <v>103.1</v>
      </c>
      <c r="F42" s="48">
        <f>C42/E42*100</f>
        <v>14.064015518913678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</row>
    <row r="43" spans="1:198" ht="25.5" customHeight="1">
      <c r="A43" s="5" t="e">
        <f>#REF!+#REF!+C44</f>
        <v>#REF!</v>
      </c>
      <c r="B43" s="41" t="s">
        <v>1</v>
      </c>
      <c r="C43" s="100">
        <v>11.8</v>
      </c>
      <c r="D43" s="99">
        <v>79.5</v>
      </c>
      <c r="E43" s="86">
        <f>C43+D43</f>
        <v>91.3</v>
      </c>
      <c r="F43" s="48">
        <f>C43/E43*100</f>
        <v>12.924424972617746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</row>
    <row r="44" spans="1:198" ht="23.25" customHeight="1" thickBot="1">
      <c r="A44" s="5"/>
      <c r="B44" s="42" t="s">
        <v>2</v>
      </c>
      <c r="C44" s="101">
        <v>12.15</v>
      </c>
      <c r="D44" s="99">
        <v>84.9</v>
      </c>
      <c r="E44" s="87">
        <f>C44+D44</f>
        <v>97.05000000000001</v>
      </c>
      <c r="F44" s="48">
        <f>C44/E44*100</f>
        <v>12.519319938176196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</row>
    <row r="45" spans="1:198" ht="24" thickBot="1">
      <c r="A45" s="5"/>
      <c r="B45" s="43" t="s">
        <v>12</v>
      </c>
      <c r="C45" s="68">
        <f>C42+C43+C44</f>
        <v>38.45</v>
      </c>
      <c r="D45" s="82">
        <f>SUM(D42:D44)</f>
        <v>253</v>
      </c>
      <c r="E45" s="80">
        <f>E42+E43+E44</f>
        <v>291.45</v>
      </c>
      <c r="F45" s="49">
        <f>C45/E45*100</f>
        <v>13.192657402641963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</row>
    <row r="46" spans="1:198" ht="21" customHeight="1">
      <c r="A46" s="5"/>
      <c r="B46" s="40" t="s">
        <v>3</v>
      </c>
      <c r="C46" s="98">
        <v>7.8</v>
      </c>
      <c r="D46" s="99">
        <v>75.7</v>
      </c>
      <c r="E46" s="85">
        <f>C46+D46</f>
        <v>83.5</v>
      </c>
      <c r="F46" s="48">
        <f aca="true" t="shared" si="5" ref="F46:F60">C46/E46*100</f>
        <v>9.341317365269461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</row>
    <row r="47" spans="1:198" ht="21" customHeight="1">
      <c r="A47" s="5"/>
      <c r="B47" s="41" t="s">
        <v>4</v>
      </c>
      <c r="C47" s="100">
        <v>7.7</v>
      </c>
      <c r="D47" s="99">
        <v>78.19</v>
      </c>
      <c r="E47" s="86">
        <f>C47+D47</f>
        <v>85.89</v>
      </c>
      <c r="F47" s="48">
        <f t="shared" si="5"/>
        <v>8.964955175224123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</row>
    <row r="48" spans="1:198" s="35" customFormat="1" ht="24" thickBot="1">
      <c r="A48" s="5"/>
      <c r="B48" s="42" t="s">
        <v>5</v>
      </c>
      <c r="C48" s="101">
        <v>7</v>
      </c>
      <c r="D48" s="99">
        <v>73.2</v>
      </c>
      <c r="E48" s="87">
        <f>C48+D48</f>
        <v>80.2</v>
      </c>
      <c r="F48" s="48">
        <f t="shared" si="5"/>
        <v>8.728179551122194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</row>
    <row r="49" spans="1:198" s="35" customFormat="1" ht="24" thickBot="1">
      <c r="A49" s="5"/>
      <c r="B49" s="50" t="s">
        <v>13</v>
      </c>
      <c r="C49" s="68">
        <f>C46+C47+C48</f>
        <v>22.5</v>
      </c>
      <c r="D49" s="82">
        <f>SUM(D46:D48)</f>
        <v>227.08999999999997</v>
      </c>
      <c r="E49" s="81">
        <f>E46+E47+E48</f>
        <v>249.58999999999997</v>
      </c>
      <c r="F49" s="51">
        <f t="shared" si="5"/>
        <v>9.01478424616371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</row>
    <row r="50" spans="1:198" s="54" customFormat="1" ht="31.5" customHeight="1" thickBot="1">
      <c r="A50" s="25"/>
      <c r="B50" s="52" t="s">
        <v>24</v>
      </c>
      <c r="C50" s="97">
        <f>C49+C45</f>
        <v>60.95</v>
      </c>
      <c r="D50" s="88">
        <f>D45+D49</f>
        <v>480.09</v>
      </c>
      <c r="E50" s="82">
        <f>E45+E49</f>
        <v>541.04</v>
      </c>
      <c r="F50" s="49">
        <f t="shared" si="5"/>
        <v>11.26534082507763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</row>
    <row r="51" spans="1:198" s="35" customFormat="1" ht="23.25">
      <c r="A51" s="5"/>
      <c r="B51" s="40" t="s">
        <v>6</v>
      </c>
      <c r="C51" s="98">
        <v>7.9</v>
      </c>
      <c r="D51" s="99">
        <v>74.86</v>
      </c>
      <c r="E51" s="87">
        <f>C51+D51</f>
        <v>82.76</v>
      </c>
      <c r="F51" s="48">
        <f t="shared" si="5"/>
        <v>9.545674238762688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</row>
    <row r="52" spans="1:198" s="35" customFormat="1" ht="23.25">
      <c r="A52" s="5"/>
      <c r="B52" s="41" t="s">
        <v>7</v>
      </c>
      <c r="C52" s="100">
        <v>7.8</v>
      </c>
      <c r="D52" s="99">
        <v>76.57</v>
      </c>
      <c r="E52" s="86">
        <f>C52+D52</f>
        <v>84.36999999999999</v>
      </c>
      <c r="F52" s="48">
        <f t="shared" si="5"/>
        <v>9.244992295839754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</row>
    <row r="53" spans="1:198" s="35" customFormat="1" ht="24" thickBot="1">
      <c r="A53" s="5"/>
      <c r="B53" s="42" t="s">
        <v>8</v>
      </c>
      <c r="C53" s="101">
        <v>9.2</v>
      </c>
      <c r="D53" s="99">
        <v>76.19</v>
      </c>
      <c r="E53" s="87">
        <f>C53+D53</f>
        <v>85.39</v>
      </c>
      <c r="F53" s="48">
        <f t="shared" si="5"/>
        <v>10.7740953273217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</row>
    <row r="54" spans="1:198" s="35" customFormat="1" ht="24" thickBot="1">
      <c r="A54" s="5"/>
      <c r="B54" s="43" t="s">
        <v>14</v>
      </c>
      <c r="C54" s="68">
        <f>C51+C52+C53</f>
        <v>24.9</v>
      </c>
      <c r="D54" s="82">
        <f>SUM(D51:D53)</f>
        <v>227.62</v>
      </c>
      <c r="E54" s="80">
        <f>E51+E52+E53</f>
        <v>252.51999999999998</v>
      </c>
      <c r="F54" s="49">
        <f t="shared" si="5"/>
        <v>9.860605100586092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</row>
    <row r="55" spans="1:198" s="35" customFormat="1" ht="23.25">
      <c r="A55" s="5"/>
      <c r="B55" s="40" t="s">
        <v>9</v>
      </c>
      <c r="C55" s="98">
        <v>13.2296</v>
      </c>
      <c r="D55" s="99">
        <v>79.48</v>
      </c>
      <c r="E55" s="85">
        <f>C55+D55</f>
        <v>92.70960000000001</v>
      </c>
      <c r="F55" s="48">
        <f t="shared" si="5"/>
        <v>14.269935368074071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</row>
    <row r="56" spans="1:198" s="35" customFormat="1" ht="23.25">
      <c r="A56" s="5"/>
      <c r="B56" s="41" t="s">
        <v>10</v>
      </c>
      <c r="C56" s="100">
        <v>13.3</v>
      </c>
      <c r="D56" s="99">
        <v>83.21</v>
      </c>
      <c r="E56" s="86">
        <f>C56+D56</f>
        <v>96.50999999999999</v>
      </c>
      <c r="F56" s="48">
        <f t="shared" si="5"/>
        <v>13.7809553414154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</row>
    <row r="57" spans="1:198" s="35" customFormat="1" ht="24" thickBot="1">
      <c r="A57" s="5"/>
      <c r="B57" s="42" t="s">
        <v>11</v>
      </c>
      <c r="C57" s="101">
        <v>14.7</v>
      </c>
      <c r="D57" s="99">
        <v>89.6</v>
      </c>
      <c r="E57" s="87">
        <f>C57+D57</f>
        <v>104.3</v>
      </c>
      <c r="F57" s="48">
        <f t="shared" si="5"/>
        <v>14.093959731543624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</row>
    <row r="58" spans="1:198" s="35" customFormat="1" ht="24" thickBot="1">
      <c r="A58" s="5"/>
      <c r="B58" s="43" t="s">
        <v>15</v>
      </c>
      <c r="C58" s="68">
        <f>C55+C56+C57</f>
        <v>41.229600000000005</v>
      </c>
      <c r="D58" s="68">
        <f>D55+D56+D57</f>
        <v>252.29</v>
      </c>
      <c r="E58" s="80">
        <f>E55+E56+E57</f>
        <v>293.5196</v>
      </c>
      <c r="F58" s="49">
        <f>C58/E58*100</f>
        <v>14.046625847132526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</row>
    <row r="59" spans="1:198" s="54" customFormat="1" ht="31.5" customHeight="1" thickBot="1">
      <c r="A59" s="25"/>
      <c r="B59" s="52" t="s">
        <v>23</v>
      </c>
      <c r="C59" s="82">
        <f>C54+C58</f>
        <v>66.12960000000001</v>
      </c>
      <c r="D59" s="82">
        <f>D54+D58</f>
        <v>479.90999999999997</v>
      </c>
      <c r="E59" s="82">
        <f>E54+E58</f>
        <v>546.0396000000001</v>
      </c>
      <c r="F59" s="49">
        <f>C59/E59*100</f>
        <v>12.110769988110754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</row>
    <row r="60" spans="1:198" s="54" customFormat="1" ht="47.25" thickBot="1">
      <c r="A60" s="25"/>
      <c r="B60" s="45" t="s">
        <v>40</v>
      </c>
      <c r="C60" s="83">
        <f>C45+C49+C54+C58</f>
        <v>127.0796</v>
      </c>
      <c r="D60" s="84">
        <f>D45+D49+D54+D58</f>
        <v>960</v>
      </c>
      <c r="E60" s="88">
        <f>E45+E49+E54+E58</f>
        <v>1087.0796</v>
      </c>
      <c r="F60" s="53">
        <f t="shared" si="5"/>
        <v>11.68999951797458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</row>
    <row r="61" spans="2:7" s="35" customFormat="1" ht="18.75" customHeight="1">
      <c r="B61" s="44"/>
      <c r="C61" s="44"/>
      <c r="D61" s="44"/>
      <c r="E61" s="44"/>
      <c r="F61" s="44"/>
      <c r="G61" s="44"/>
    </row>
  </sheetData>
  <sheetProtection/>
  <mergeCells count="26">
    <mergeCell ref="I4:I5"/>
    <mergeCell ref="H3:I3"/>
    <mergeCell ref="J3:K3"/>
    <mergeCell ref="J4:J5"/>
    <mergeCell ref="D3:E3"/>
    <mergeCell ref="F3:G3"/>
    <mergeCell ref="C3:C5"/>
    <mergeCell ref="D4:D5"/>
    <mergeCell ref="K4:K5"/>
    <mergeCell ref="B35:B36"/>
    <mergeCell ref="F4:F5"/>
    <mergeCell ref="H4:H5"/>
    <mergeCell ref="D33:F33"/>
    <mergeCell ref="F35:F36"/>
    <mergeCell ref="E4:E5"/>
    <mergeCell ref="G4:G5"/>
    <mergeCell ref="B1:M1"/>
    <mergeCell ref="D39:F39"/>
    <mergeCell ref="D36:E36"/>
    <mergeCell ref="D35:E35"/>
    <mergeCell ref="B31:I31"/>
    <mergeCell ref="B37:B38"/>
    <mergeCell ref="D37:E37"/>
    <mergeCell ref="D38:E38"/>
    <mergeCell ref="D34:F34"/>
    <mergeCell ref="F37:F38"/>
  </mergeCells>
  <printOptions/>
  <pageMargins left="0" right="0" top="0.35433070866141736" bottom="0.15748031496062992" header="0.31496062992125984" footer="0.11811023622047245"/>
  <pageSetup fitToWidth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Up2</cp:lastModifiedBy>
  <cp:lastPrinted>2023-01-18T08:48:01Z</cp:lastPrinted>
  <dcterms:created xsi:type="dcterms:W3CDTF">1996-10-08T23:32:33Z</dcterms:created>
  <dcterms:modified xsi:type="dcterms:W3CDTF">2024-01-23T10:52:46Z</dcterms:modified>
  <cp:category/>
  <cp:version/>
  <cp:contentType/>
  <cp:contentStatus/>
</cp:coreProperties>
</file>