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Баланс э.э и мощн(2014)верный" sheetId="1" state="hidden" r:id="rId1"/>
    <sheet name="Баланс э.э и мощ 2023г план " sheetId="2" r:id="rId2"/>
    <sheet name="Баланс э.э и мощ 2022г план (2" sheetId="3" state="hidden" r:id="rId3"/>
    <sheet name="баланс э.э и мощн 15г" sheetId="4" state="hidden" r:id="rId4"/>
    <sheet name="Лист1" sheetId="5" state="hidden" r:id="rId5"/>
  </sheets>
  <externalReferences>
    <externalReference r:id="rId8"/>
  </externalReferences>
  <definedNames>
    <definedName name="org">'[1]Титульный'!$G$18</definedName>
  </definedNames>
  <calcPr fullCalcOnLoad="1"/>
</workbook>
</file>

<file path=xl/comments1.xml><?xml version="1.0" encoding="utf-8"?>
<comments xmlns="http://schemas.openxmlformats.org/spreadsheetml/2006/main">
  <authors>
    <author>tex9</author>
  </authors>
  <commentList>
    <comment ref="E12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6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comments4.xml><?xml version="1.0" encoding="utf-8"?>
<comments xmlns="http://schemas.openxmlformats.org/spreadsheetml/2006/main">
  <authors>
    <author>tex9</author>
  </authors>
  <commentList>
    <comment ref="E10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4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sharedStrings.xml><?xml version="1.0" encoding="utf-8"?>
<sst xmlns="http://schemas.openxmlformats.org/spreadsheetml/2006/main" count="485" uniqueCount="163">
  <si>
    <t>ВН</t>
  </si>
  <si>
    <t>НН</t>
  </si>
  <si>
    <t>1.1</t>
  </si>
  <si>
    <t>1.2</t>
  </si>
  <si>
    <t>1.3</t>
  </si>
  <si>
    <t>1.4</t>
  </si>
  <si>
    <t>4.1</t>
  </si>
  <si>
    <t>4.2</t>
  </si>
  <si>
    <t>4.3</t>
  </si>
  <si>
    <t>Баланс электрической энергии по сетям ВН, СН1, СН11 и НН</t>
  </si>
  <si>
    <t>(млн. кВт·ч)</t>
  </si>
  <si>
    <t>№
п/п</t>
  </si>
  <si>
    <t>всего</t>
  </si>
  <si>
    <t>СН1</t>
  </si>
  <si>
    <t>СН11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</si>
  <si>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</si>
  <si>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</si>
  <si>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</si>
  <si>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
с оптового рынка)</t>
  </si>
  <si>
    <t>поступление эл. энергии
от других организаций</t>
  </si>
  <si>
    <t>2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</si>
  <si>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</si>
  <si>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</si>
  <si>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</si>
  <si>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</si>
  <si>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</si>
  <si>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</si>
  <si>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</si>
  <si>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</si>
  <si>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</si>
  <si>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потребителям оптового рынка</t>
  </si>
  <si>
    <t>сальдо переток в другие организации</t>
  </si>
  <si>
    <t>Баланс электрической мощности по диапазонам напряжения ЭСО</t>
  </si>
  <si>
    <t>(МВт)</t>
  </si>
  <si>
    <t>ЧЧИ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</si>
  <si>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</si>
  <si>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</si>
  <si>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</si>
  <si>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</si>
  <si>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</si>
  <si>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</si>
  <si>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</si>
  <si>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</si>
  <si>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</si>
  <si>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</si>
  <si>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</si>
  <si>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</si>
  <si>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-</t>
  </si>
  <si>
    <t>2014 факт</t>
  </si>
  <si>
    <r>
      <rPr>
        <b/>
        <sz val="11"/>
        <rFont val="Times New Roman"/>
        <family val="1"/>
      </rPr>
      <t xml:space="preserve">Потери </t>
    </r>
    <r>
      <rPr>
        <sz val="11"/>
        <rFont val="Times New Roman"/>
        <family val="1"/>
      </rPr>
      <t>электроэнергии в сети</t>
    </r>
  </si>
  <si>
    <r>
      <rPr>
        <b/>
        <sz val="11"/>
        <rFont val="Times New Roman"/>
        <family val="1"/>
      </rPr>
      <t xml:space="preserve">Поступление </t>
    </r>
    <r>
      <rPr>
        <sz val="11"/>
        <rFont val="Times New Roman"/>
        <family val="1"/>
      </rPr>
      <t>эл. энергии в сеть, всего</t>
    </r>
  </si>
  <si>
    <r>
      <rPr>
        <b/>
        <sz val="11"/>
        <rFont val="Times New Roman"/>
        <family val="1"/>
      </rPr>
      <t>Полезный отпуск</t>
    </r>
    <r>
      <rPr>
        <sz val="11"/>
        <rFont val="Times New Roman"/>
        <family val="1"/>
      </rPr>
      <t xml:space="preserve"> из сети</t>
    </r>
  </si>
  <si>
    <t>2015 план</t>
  </si>
  <si>
    <t xml:space="preserve">2015 план </t>
  </si>
  <si>
    <t>(млн.  кВт·ч)</t>
  </si>
  <si>
    <t>Наименование показателя</t>
  </si>
  <si>
    <t>Код строки</t>
  </si>
  <si>
    <t>Всего</t>
  </si>
  <si>
    <t>В том числе по уровню напряжения</t>
  </si>
  <si>
    <t>СН2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</si>
  <si>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</si>
  <si>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</si>
  <si>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</si>
  <si>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</si>
  <si>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</si>
  <si>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</si>
  <si>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</si>
  <si>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</si>
  <si>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</si>
  <si>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</si>
  <si>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</si>
  <si>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</si>
  <si>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</si>
  <si>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</si>
  <si>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</si>
  <si>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</si>
  <si>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</si>
  <si>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</si>
  <si>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</si>
  <si>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</si>
  <si>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</si>
  <si>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</si>
  <si>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30</t>
  </si>
  <si>
    <t>АО "ГТ Энерго"</t>
  </si>
  <si>
    <t>ОБЩЕСТВО С ОГРАНИЧЕННОЙ ОТВЕТСТВЕННОСТЬЮ "МАГНИТОГОРСКИЙ ЦЕНТРАЛЬНЫЙ РЫНОК"</t>
  </si>
  <si>
    <t>ОБЩЕСТВО С ОГРАНИЧЕННОЙ ОТВЕТСТВЕННОСТЬЮ "КОМПАНИЯ БИГ"</t>
  </si>
  <si>
    <t>Добавить организацию</t>
  </si>
  <si>
    <t>от несетевых организаций:</t>
  </si>
  <si>
    <t>230</t>
  </si>
  <si>
    <t>от смежных сетевых организаций:</t>
  </si>
  <si>
    <t>430</t>
  </si>
  <si>
    <t>ПАО "Магнитогорский металлургический комбинат"</t>
  </si>
  <si>
    <t>Филиал ОАО "Межрегиональная распределительная сетевая компания Урала"  - "Челябэнерго"</t>
  </si>
  <si>
    <t>630</t>
  </si>
  <si>
    <t>640</t>
  </si>
  <si>
    <t>650</t>
  </si>
  <si>
    <t>660</t>
  </si>
  <si>
    <t>670</t>
  </si>
  <si>
    <t>680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</si>
  <si>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</si>
  <si>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</si>
  <si>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</si>
  <si>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</si>
  <si>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потребителям, опосредованно подключенным к шинам генераторов</t>
  </si>
  <si>
    <t>710</t>
  </si>
  <si>
    <t>потребителям ГП, ЭСО, ЭСК, в том числе:</t>
  </si>
  <si>
    <t>720</t>
  </si>
  <si>
    <t>прочим потребителям, в том числе:</t>
  </si>
  <si>
    <t>730</t>
  </si>
  <si>
    <t>740</t>
  </si>
  <si>
    <t>смежным сетевым организациям:</t>
  </si>
  <si>
    <t>750</t>
  </si>
  <si>
    <t>ООО "Продвижение"</t>
  </si>
  <si>
    <t>ООО "Магнитогорская Сетевая Компания"</t>
  </si>
  <si>
    <t>ООО "Уральская энергетическая сетевая компания"</t>
  </si>
  <si>
    <t>населению и приравненным к нему категориям</t>
  </si>
  <si>
    <t>950</t>
  </si>
  <si>
    <t>960</t>
  </si>
  <si>
    <t>970</t>
  </si>
  <si>
    <t>980</t>
  </si>
  <si>
    <t>Общий объем потерь (фактические объемы), в том числе:</t>
  </si>
  <si>
    <t>990</t>
  </si>
  <si>
    <t>относимые на собственное потребление (фактическое значение)</t>
  </si>
  <si>
    <t>1000</t>
  </si>
  <si>
    <t>Нормативные потери (объемы потерь учтенные в сводном прогнозном балансе)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</si>
  <si>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</si>
  <si>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</si>
  <si>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</si>
  <si>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</si>
  <si>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</si>
  <si>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</si>
  <si>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</si>
  <si>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</si>
  <si>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</si>
  <si>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</si>
  <si>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</si>
  <si>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</si>
  <si>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</si>
  <si>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</si>
  <si>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</si>
  <si>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</si>
  <si>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</si>
  <si>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</si>
  <si>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</si>
  <si>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</si>
  <si>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</si>
  <si>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</si>
  <si>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</si>
  <si>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</si>
  <si>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</si>
  <si>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</si>
  <si>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</si>
  <si>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относимые на собственное потребление</t>
  </si>
  <si>
    <t>2030</t>
  </si>
  <si>
    <t>2040</t>
  </si>
  <si>
    <t>2050</t>
  </si>
  <si>
    <t>2060</t>
  </si>
  <si>
    <t>I.   Электроэнергия (тыс. кВт ч)</t>
  </si>
  <si>
    <t>II.   Мощность (МВт)</t>
  </si>
  <si>
    <t>Южно-Уральская дирекция по энергообеспечению – структурное подразделение Трансэнерго – филиала ОАО «РЖД»</t>
  </si>
  <si>
    <t xml:space="preserve">БАЛАНС  ЭЛЕКТРИЧЕСКОЙ ЭНЕРГИИ И МОЩНОСТИ АО "ГОРЭЛЕКТРОСЕТЬ" г. МАГНИТОГОРСКА                                    на 2022 год (план) </t>
  </si>
  <si>
    <t xml:space="preserve">БАЛАНС  ЭЛЕКТРИЧЕСКОЙ ЭНЕРГИИ И МОЩНОСТИ АО "ГОРЭЛЕКТРОСЕТЬ" г. МАГНИТОГОРСКА                                    на 2023 год (план) </t>
  </si>
  <si>
    <t>ООО "МиассЭнергоСтрой"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</si>
</sst>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.0"/>
    <numFmt numFmtId="194" formatCode="#,##0.0000"/>
    <numFmt numFmtId="195" formatCode="_-* #,##0.000_р_._-;\-* #,##0.000_р_._-;_-* &quot;-&quot;??_р_._-;_-@_-"/>
    <numFmt numFmtId="196" formatCode="_-* #,##0.0_р_._-;\-* #,##0.0_р_._-;_-* &quot;-&quot;??_р_._-;_-@_-"/>
    <numFmt numFmtId="197" formatCode="_-* #,##0.0_р_._-;\-* #,##0.0_р_._-;_-* &quot;-&quot;?_р_._-;_-@_-"/>
    <numFmt numFmtId="198" formatCode="_-* #,##0.000_р_._-;\-* #,##0.000_р_._-;_-* &quot;-&quot;???_р_._-;_-@_-"/>
    <numFmt numFmtId="199" formatCode="#,##0.0"/>
    <numFmt numFmtId="200" formatCode="0.000"/>
    <numFmt numFmtId="201" formatCode="#,##0.000"/>
    <numFmt numFmtId="202" formatCode="#,##0.000_ ;\-#,##0.000\ "/>
  </numFmts>
  <fonts count="6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9"/>
      <color indexed="63"/>
      <name val="Tahoma"/>
      <family val="2"/>
    </font>
    <font>
      <sz val="10"/>
      <name val="Arial Cyr"/>
      <family val="0"/>
    </font>
    <font>
      <sz val="9"/>
      <color indexed="63"/>
      <name val="Tahoma"/>
      <family val="2"/>
    </font>
    <font>
      <sz val="9"/>
      <name val="Tahoma"/>
      <family val="2"/>
    </font>
    <font>
      <b/>
      <i/>
      <sz val="9"/>
      <color indexed="63"/>
      <name val="Tahoma"/>
      <family val="2"/>
    </font>
    <font>
      <b/>
      <sz val="14"/>
      <color indexed="63"/>
      <name val="Tahoma"/>
      <family val="2"/>
    </font>
    <font>
      <b/>
      <sz val="9"/>
      <color indexed="62"/>
      <name val="Tahoma"/>
      <family val="2"/>
    </font>
    <font>
      <b/>
      <sz val="10"/>
      <color indexed="63"/>
      <name val="Tahoma"/>
      <family val="2"/>
    </font>
    <font>
      <b/>
      <sz val="8"/>
      <color indexed="6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ahoma"/>
      <family val="2"/>
    </font>
    <font>
      <b/>
      <sz val="11"/>
      <color indexed="55"/>
      <name val="Times New Roman"/>
      <family val="1"/>
    </font>
    <font>
      <b/>
      <sz val="11"/>
      <color indexed="63"/>
      <name val="Tahoma"/>
      <family val="2"/>
    </font>
    <font>
      <sz val="10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b/>
      <sz val="11"/>
      <color theme="0" tint="-0.24997000396251678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49" fontId="17" fillId="0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wrapText="1"/>
    </xf>
    <xf numFmtId="195" fontId="4" fillId="0" borderId="17" xfId="66" applyNumberFormat="1" applyFont="1" applyFill="1" applyBorder="1" applyAlignment="1">
      <alignment horizontal="center"/>
    </xf>
    <xf numFmtId="195" fontId="4" fillId="0" borderId="19" xfId="66" applyNumberFormat="1" applyFont="1" applyFill="1" applyBorder="1" applyAlignment="1">
      <alignment horizontal="center"/>
    </xf>
    <xf numFmtId="195" fontId="4" fillId="0" borderId="20" xfId="66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195" fontId="3" fillId="0" borderId="10" xfId="66" applyNumberFormat="1" applyFont="1" applyFill="1" applyBorder="1" applyAlignment="1">
      <alignment horizontal="center"/>
    </xf>
    <xf numFmtId="195" fontId="3" fillId="0" borderId="11" xfId="66" applyNumberFormat="1" applyFont="1" applyFill="1" applyBorder="1" applyAlignment="1">
      <alignment horizontal="center"/>
    </xf>
    <xf numFmtId="195" fontId="3" fillId="0" borderId="12" xfId="66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195" fontId="4" fillId="0" borderId="10" xfId="66" applyNumberFormat="1" applyFont="1" applyFill="1" applyBorder="1" applyAlignment="1">
      <alignment horizontal="center"/>
    </xf>
    <xf numFmtId="195" fontId="4" fillId="0" borderId="11" xfId="66" applyNumberFormat="1" applyFont="1" applyFill="1" applyBorder="1" applyAlignment="1">
      <alignment horizontal="center"/>
    </xf>
    <xf numFmtId="195" fontId="4" fillId="0" borderId="12" xfId="66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196" fontId="3" fillId="0" borderId="10" xfId="66" applyNumberFormat="1" applyFont="1" applyFill="1" applyBorder="1" applyAlignment="1">
      <alignment horizontal="center"/>
    </xf>
    <xf numFmtId="196" fontId="3" fillId="0" borderId="11" xfId="66" applyNumberFormat="1" applyFont="1" applyFill="1" applyBorder="1" applyAlignment="1">
      <alignment horizontal="center"/>
    </xf>
    <xf numFmtId="196" fontId="3" fillId="0" borderId="12" xfId="66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wrapText="1"/>
    </xf>
    <xf numFmtId="196" fontId="3" fillId="0" borderId="13" xfId="66" applyNumberFormat="1" applyFont="1" applyFill="1" applyBorder="1" applyAlignment="1">
      <alignment horizontal="center"/>
    </xf>
    <xf numFmtId="196" fontId="3" fillId="0" borderId="15" xfId="66" applyNumberFormat="1" applyFont="1" applyFill="1" applyBorder="1" applyAlignment="1">
      <alignment horizontal="center"/>
    </xf>
    <xf numFmtId="196" fontId="3" fillId="0" borderId="16" xfId="66" applyNumberFormat="1" applyFont="1" applyFill="1" applyBorder="1" applyAlignment="1">
      <alignment horizontal="center"/>
    </xf>
    <xf numFmtId="197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02" fontId="3" fillId="0" borderId="10" xfId="66" applyNumberFormat="1" applyFont="1" applyFill="1" applyBorder="1" applyAlignment="1">
      <alignment horizontal="center"/>
    </xf>
    <xf numFmtId="202" fontId="3" fillId="0" borderId="11" xfId="66" applyNumberFormat="1" applyFont="1" applyFill="1" applyBorder="1" applyAlignment="1">
      <alignment horizontal="center"/>
    </xf>
    <xf numFmtId="202" fontId="3" fillId="0" borderId="12" xfId="66" applyNumberFormat="1" applyFont="1" applyFill="1" applyBorder="1" applyAlignment="1">
      <alignment horizontal="center"/>
    </xf>
    <xf numFmtId="200" fontId="3" fillId="0" borderId="10" xfId="0" applyNumberFormat="1" applyFont="1" applyFill="1" applyBorder="1" applyAlignment="1">
      <alignment horizontal="center"/>
    </xf>
    <xf numFmtId="200" fontId="3" fillId="0" borderId="11" xfId="0" applyNumberFormat="1" applyFont="1" applyFill="1" applyBorder="1" applyAlignment="1">
      <alignment horizontal="center"/>
    </xf>
    <xf numFmtId="200" fontId="3" fillId="0" borderId="12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200" fontId="4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195" fontId="4" fillId="33" borderId="11" xfId="66" applyNumberFormat="1" applyFont="1" applyFill="1" applyBorder="1" applyAlignment="1">
      <alignment horizontal="center"/>
    </xf>
    <xf numFmtId="195" fontId="4" fillId="33" borderId="12" xfId="66" applyNumberFormat="1" applyFont="1" applyFill="1" applyBorder="1" applyAlignment="1">
      <alignment horizontal="center"/>
    </xf>
    <xf numFmtId="202" fontId="3" fillId="33" borderId="11" xfId="66" applyNumberFormat="1" applyFont="1" applyFill="1" applyBorder="1" applyAlignment="1">
      <alignment horizontal="center"/>
    </xf>
    <xf numFmtId="202" fontId="3" fillId="33" borderId="12" xfId="66" applyNumberFormat="1" applyFont="1" applyFill="1" applyBorder="1" applyAlignment="1">
      <alignment horizontal="center"/>
    </xf>
    <xf numFmtId="198" fontId="3" fillId="0" borderId="0" xfId="0" applyNumberFormat="1" applyFont="1" applyBorder="1" applyAlignment="1">
      <alignment/>
    </xf>
    <xf numFmtId="0" fontId="16" fillId="0" borderId="0" xfId="56" applyFont="1" applyAlignment="1" applyProtection="1">
      <alignment vertical="center"/>
      <protection/>
    </xf>
    <xf numFmtId="0" fontId="16" fillId="0" borderId="0" xfId="56" applyNumberFormat="1" applyFont="1" applyAlignment="1" applyProtection="1">
      <alignment vertical="center"/>
      <protection/>
    </xf>
    <xf numFmtId="0" fontId="16" fillId="0" borderId="0" xfId="55" applyFont="1" applyAlignment="1" applyProtection="1">
      <alignment vertical="center"/>
      <protection/>
    </xf>
    <xf numFmtId="49" fontId="16" fillId="0" borderId="0" xfId="56" applyNumberFormat="1" applyFont="1" applyAlignment="1" applyProtection="1">
      <alignment vertical="center"/>
      <protection/>
    </xf>
    <xf numFmtId="0" fontId="16" fillId="0" borderId="0" xfId="56" applyFont="1" applyBorder="1" applyAlignment="1" applyProtection="1">
      <alignment vertical="center"/>
      <protection/>
    </xf>
    <xf numFmtId="0" fontId="14" fillId="0" borderId="0" xfId="56" applyFont="1" applyBorder="1" applyAlignment="1" applyProtection="1">
      <alignment horizontal="right" vertical="center"/>
      <protection/>
    </xf>
    <xf numFmtId="0" fontId="14" fillId="0" borderId="0" xfId="56" applyFont="1" applyAlignment="1" applyProtection="1">
      <alignment horizontal="center" vertical="center"/>
      <protection/>
    </xf>
    <xf numFmtId="49" fontId="16" fillId="0" borderId="0" xfId="53" applyFont="1" applyAlignment="1" applyProtection="1">
      <alignment vertical="center"/>
      <protection/>
    </xf>
    <xf numFmtId="49" fontId="16" fillId="0" borderId="0" xfId="53" applyFont="1" applyBorder="1" applyAlignment="1" applyProtection="1">
      <alignment vertical="center"/>
      <protection/>
    </xf>
    <xf numFmtId="0" fontId="16" fillId="0" borderId="0" xfId="56" applyFont="1" applyFill="1" applyBorder="1" applyAlignment="1" applyProtection="1">
      <alignment vertical="center"/>
      <protection/>
    </xf>
    <xf numFmtId="0" fontId="16" fillId="0" borderId="0" xfId="56" applyFont="1" applyFill="1" applyBorder="1" applyAlignment="1" applyProtection="1">
      <alignment horizontal="center" vertical="center" wrapText="1"/>
      <protection/>
    </xf>
    <xf numFmtId="0" fontId="16" fillId="0" borderId="0" xfId="53" applyNumberFormat="1" applyFont="1" applyAlignment="1" applyProtection="1">
      <alignment vertical="center"/>
      <protection/>
    </xf>
    <xf numFmtId="49" fontId="16" fillId="0" borderId="0" xfId="53" applyNumberFormat="1" applyFont="1" applyAlignment="1" applyProtection="1">
      <alignment vertical="center"/>
      <protection/>
    </xf>
    <xf numFmtId="0" fontId="16" fillId="0" borderId="24" xfId="56" applyFont="1" applyBorder="1" applyAlignment="1" applyProtection="1">
      <alignment horizontal="center" vertical="center" wrapText="1"/>
      <protection/>
    </xf>
    <xf numFmtId="0" fontId="16" fillId="0" borderId="0" xfId="56" applyFont="1" applyBorder="1" applyAlignment="1" applyProtection="1">
      <alignment horizontal="center" vertical="center" wrapText="1"/>
      <protection/>
    </xf>
    <xf numFmtId="0" fontId="16" fillId="0" borderId="25" xfId="56" applyFont="1" applyBorder="1" applyAlignment="1" applyProtection="1">
      <alignment horizontal="center" vertical="center" wrapText="1"/>
      <protection/>
    </xf>
    <xf numFmtId="0" fontId="19" fillId="0" borderId="0" xfId="58" applyFont="1" applyFill="1" applyBorder="1" applyAlignment="1" applyProtection="1">
      <alignment vertical="center" wrapText="1"/>
      <protection/>
    </xf>
    <xf numFmtId="201" fontId="16" fillId="34" borderId="11" xfId="53" applyNumberFormat="1" applyFont="1" applyFill="1" applyBorder="1" applyAlignment="1" applyProtection="1">
      <alignment horizontal="right" vertical="center"/>
      <protection/>
    </xf>
    <xf numFmtId="201" fontId="16" fillId="35" borderId="11" xfId="53" applyNumberFormat="1" applyFont="1" applyFill="1" applyBorder="1" applyAlignment="1" applyProtection="1">
      <alignment horizontal="right" vertical="center"/>
      <protection locked="0"/>
    </xf>
    <xf numFmtId="49" fontId="21" fillId="36" borderId="11" xfId="53" applyFont="1" applyFill="1" applyBorder="1" applyAlignment="1">
      <alignment vertical="center" wrapText="1"/>
      <protection/>
    </xf>
    <xf numFmtId="49" fontId="16" fillId="0" borderId="11" xfId="53" applyFont="1" applyBorder="1" applyAlignment="1">
      <alignment horizontal="center" vertical="center" wrapText="1"/>
      <protection/>
    </xf>
    <xf numFmtId="201" fontId="21" fillId="34" borderId="11" xfId="53" applyNumberFormat="1" applyFont="1" applyFill="1" applyBorder="1" applyAlignment="1" applyProtection="1">
      <alignment horizontal="right" vertical="center"/>
      <protection/>
    </xf>
    <xf numFmtId="49" fontId="16" fillId="0" borderId="11" xfId="53" applyFont="1" applyBorder="1" applyAlignment="1">
      <alignment horizontal="left" vertical="center" wrapText="1" indent="1"/>
      <protection/>
    </xf>
    <xf numFmtId="49" fontId="16" fillId="0" borderId="11" xfId="53" applyFont="1" applyFill="1" applyBorder="1" applyAlignment="1" applyProtection="1">
      <alignment horizontal="left" vertical="center" wrapText="1" indent="1"/>
      <protection/>
    </xf>
    <xf numFmtId="49" fontId="64" fillId="0" borderId="11" xfId="53" applyFont="1" applyFill="1" applyBorder="1" applyAlignment="1" applyProtection="1">
      <alignment horizontal="center" vertical="center" wrapText="1"/>
      <protection/>
    </xf>
    <xf numFmtId="194" fontId="16" fillId="0" borderId="11" xfId="53" applyNumberFormat="1" applyFont="1" applyFill="1" applyBorder="1" applyAlignment="1" applyProtection="1">
      <alignment horizontal="right" vertical="center"/>
      <protection/>
    </xf>
    <xf numFmtId="0" fontId="0" fillId="37" borderId="11" xfId="54" applyNumberFormat="1" applyFont="1" applyFill="1" applyBorder="1" applyAlignment="1" applyProtection="1">
      <alignment horizontal="left" vertical="center" wrapText="1" indent="2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20" fillId="38" borderId="11" xfId="0" applyFont="1" applyFill="1" applyBorder="1" applyAlignment="1" applyProtection="1">
      <alignment horizontal="left" vertical="center" indent="1"/>
      <protection/>
    </xf>
    <xf numFmtId="0" fontId="20" fillId="38" borderId="11" xfId="0" applyFont="1" applyFill="1" applyBorder="1" applyAlignment="1" applyProtection="1">
      <alignment horizontal="center" vertical="top"/>
      <protection/>
    </xf>
    <xf numFmtId="49" fontId="16" fillId="36" borderId="11" xfId="53" applyFont="1" applyFill="1" applyBorder="1" applyAlignment="1">
      <alignment vertical="center" wrapText="1"/>
      <protection/>
    </xf>
    <xf numFmtId="49" fontId="16" fillId="36" borderId="11" xfId="53" applyFont="1" applyFill="1" applyBorder="1" applyAlignment="1">
      <alignment horizontal="left" vertical="center" wrapText="1"/>
      <protection/>
    </xf>
    <xf numFmtId="49" fontId="16" fillId="0" borderId="11" xfId="53" applyFont="1" applyFill="1" applyBorder="1" applyAlignment="1" applyProtection="1">
      <alignment horizontal="center" vertical="center" wrapText="1"/>
      <protection/>
    </xf>
    <xf numFmtId="49" fontId="16" fillId="0" borderId="11" xfId="53" applyFont="1" applyBorder="1" applyAlignment="1">
      <alignment horizontal="left" vertical="center" wrapText="1" indent="2"/>
      <protection/>
    </xf>
    <xf numFmtId="49" fontId="16" fillId="0" borderId="11" xfId="53" applyFont="1" applyBorder="1" applyAlignment="1">
      <alignment horizontal="left" vertical="center" wrapText="1" indent="3"/>
      <protection/>
    </xf>
    <xf numFmtId="0" fontId="16" fillId="0" borderId="11" xfId="57" applyFont="1" applyBorder="1" applyAlignment="1" applyProtection="1">
      <alignment horizontal="center" vertical="center" wrapText="1"/>
      <protection/>
    </xf>
    <xf numFmtId="194" fontId="16" fillId="34" borderId="11" xfId="53" applyNumberFormat="1" applyFont="1" applyFill="1" applyBorder="1" applyAlignment="1" applyProtection="1">
      <alignment horizontal="right" vertical="center"/>
      <protection/>
    </xf>
    <xf numFmtId="194" fontId="21" fillId="34" borderId="11" xfId="53" applyNumberFormat="1" applyFont="1" applyFill="1" applyBorder="1" applyAlignment="1" applyProtection="1">
      <alignment horizontal="right" vertical="center"/>
      <protection/>
    </xf>
    <xf numFmtId="194" fontId="16" fillId="35" borderId="11" xfId="53" applyNumberFormat="1" applyFont="1" applyFill="1" applyBorder="1" applyAlignment="1" applyProtection="1">
      <alignment horizontal="right" vertical="center"/>
      <protection locked="0"/>
    </xf>
    <xf numFmtId="194" fontId="20" fillId="38" borderId="11" xfId="0" applyNumberFormat="1" applyFont="1" applyFill="1" applyBorder="1" applyAlignment="1" applyProtection="1">
      <alignment horizontal="center" vertical="top"/>
      <protection/>
    </xf>
    <xf numFmtId="194" fontId="22" fillId="38" borderId="11" xfId="0" applyNumberFormat="1" applyFont="1" applyFill="1" applyBorder="1" applyAlignment="1" applyProtection="1">
      <alignment horizontal="center" vertical="top"/>
      <protection/>
    </xf>
    <xf numFmtId="0" fontId="0" fillId="37" borderId="11" xfId="54" applyNumberFormat="1" applyFont="1" applyFill="1" applyBorder="1" applyAlignment="1" applyProtection="1">
      <alignment horizontal="left" vertical="center" wrapText="1" indent="2"/>
      <protection/>
    </xf>
    <xf numFmtId="49" fontId="21" fillId="0" borderId="11" xfId="53" applyFont="1" applyBorder="1" applyAlignment="1">
      <alignment horizontal="left" vertical="center" wrapText="1" indent="1"/>
      <protection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195" fontId="3" fillId="0" borderId="22" xfId="66" applyNumberFormat="1" applyFont="1" applyFill="1" applyBorder="1" applyAlignment="1">
      <alignment horizontal="center"/>
    </xf>
    <xf numFmtId="195" fontId="3" fillId="0" borderId="17" xfId="66" applyNumberFormat="1" applyFont="1" applyFill="1" applyBorder="1" applyAlignment="1">
      <alignment horizontal="center"/>
    </xf>
    <xf numFmtId="195" fontId="3" fillId="0" borderId="31" xfId="66" applyNumberFormat="1" applyFont="1" applyFill="1" applyBorder="1" applyAlignment="1">
      <alignment horizontal="center"/>
    </xf>
    <xf numFmtId="195" fontId="3" fillId="0" borderId="19" xfId="66" applyNumberFormat="1" applyFont="1" applyFill="1" applyBorder="1" applyAlignment="1">
      <alignment horizontal="center"/>
    </xf>
    <xf numFmtId="195" fontId="3" fillId="0" borderId="32" xfId="66" applyNumberFormat="1" applyFont="1" applyFill="1" applyBorder="1" applyAlignment="1">
      <alignment horizontal="center"/>
    </xf>
    <xf numFmtId="195" fontId="3" fillId="0" borderId="20" xfId="66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18" fillId="0" borderId="11" xfId="53" applyFont="1" applyBorder="1" applyAlignment="1">
      <alignment horizontal="center" vertical="center"/>
      <protection/>
    </xf>
    <xf numFmtId="0" fontId="19" fillId="0" borderId="0" xfId="58" applyFont="1" applyFill="1" applyBorder="1" applyAlignment="1" applyProtection="1">
      <alignment horizontal="center" vertical="center" wrapText="1"/>
      <protection/>
    </xf>
    <xf numFmtId="49" fontId="18" fillId="0" borderId="33" xfId="53" applyFont="1" applyBorder="1" applyAlignment="1">
      <alignment horizontal="center" vertical="center"/>
      <protection/>
    </xf>
    <xf numFmtId="49" fontId="18" fillId="0" borderId="34" xfId="53" applyFont="1" applyBorder="1" applyAlignment="1">
      <alignment horizontal="center" vertical="center"/>
      <protection/>
    </xf>
    <xf numFmtId="49" fontId="18" fillId="0" borderId="35" xfId="53" applyFont="1" applyBorder="1" applyAlignment="1">
      <alignment horizontal="center" vertical="center"/>
      <protection/>
    </xf>
    <xf numFmtId="0" fontId="16" fillId="0" borderId="11" xfId="57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65" fillId="39" borderId="0" xfId="0" applyFont="1" applyFill="1" applyBorder="1" applyAlignment="1">
      <alignment horizontal="center" wrapText="1"/>
    </xf>
    <xf numFmtId="201" fontId="43" fillId="34" borderId="11" xfId="53" applyNumberFormat="1" applyFont="1" applyFill="1" applyBorder="1" applyAlignment="1" applyProtection="1">
      <alignment horizontal="right" vertical="center"/>
      <protection/>
    </xf>
    <xf numFmtId="49" fontId="44" fillId="0" borderId="11" xfId="53" applyFont="1" applyBorder="1" applyAlignment="1">
      <alignment horizontal="left" vertical="center" wrapText="1" indent="1"/>
      <protection/>
    </xf>
    <xf numFmtId="194" fontId="44" fillId="34" borderId="11" xfId="53" applyNumberFormat="1" applyFont="1" applyFill="1" applyBorder="1" applyAlignment="1" applyProtection="1">
      <alignment horizontal="right" vertical="center"/>
      <protection/>
    </xf>
    <xf numFmtId="194" fontId="43" fillId="34" borderId="11" xfId="53" applyNumberFormat="1" applyFont="1" applyFill="1" applyBorder="1" applyAlignment="1" applyProtection="1">
      <alignment horizontal="righ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ЖКУ_проект3" xfId="54"/>
    <cellStyle name="Обычный_Полезный отпуск электроэнергии и мощности, реализуемой по нерегулируемым ценам" xfId="55"/>
    <cellStyle name="Обычный_Полезный отпуск электроэнергии и мощности, реализуемой по регулируемым ценам" xfId="56"/>
    <cellStyle name="Обычный_Сведения об отпуске (передаче) электроэнергии потребителям распределительными сетевыми организациями" xfId="57"/>
    <cellStyle name="Обычный_Шаблон по источникам для Модуля Реестр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45;&#1061;&#1054;&#1058;&#1044;&#1045;&#1051;\&#1064;&#1048;&#1053;&#1050;&#1040;&#1056;&#1045;&#1053;&#1050;&#1054;%20&#1045;,&#1042;,\&#1060;&#1054;&#1056;&#1052;&#1040;-46-&#1069;&#1069;&#1069;%20&#1045;&#1048;&#1040;&#1057;%20&#1084;&#1086;&#1085;&#1080;&#1090;&#1086;&#1088;&#1080;&#1085;&#1075;\2015\46EP.ST(v2.0)%20%20&#1075;&#1086;&#1076;&#1086;&#1074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МП "Горэлектросеть" г.Магнитогорска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40">
      <selection activeCell="H49" sqref="H49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3.421875" style="1" bestFit="1" customWidth="1"/>
    <col min="9" max="10" width="11.57421875" style="1" bestFit="1" customWidth="1"/>
    <col min="11" max="11" width="13.00390625" style="1" customWidth="1"/>
    <col min="12" max="12" width="11.57421875" style="1" bestFit="1" customWidth="1"/>
    <col min="13" max="13" width="13.421875" style="1" bestFit="1" customWidth="1"/>
    <col min="14" max="16" width="11.57421875" style="1" bestFit="1" customWidth="1"/>
    <col min="17" max="17" width="13.28125" style="1" bestFit="1" customWidth="1"/>
    <col min="18" max="18" width="12.28125" style="1" customWidth="1"/>
    <col min="19" max="16384" width="9.140625" style="1" customWidth="1"/>
  </cols>
  <sheetData>
    <row r="1" spans="7:16" ht="15">
      <c r="G1" s="3"/>
      <c r="L1" s="3"/>
      <c r="M1" s="3"/>
      <c r="N1" s="3"/>
      <c r="O1" s="3"/>
      <c r="P1" s="3"/>
    </row>
    <row r="2" ht="15"/>
    <row r="3" spans="1:17" ht="16.5">
      <c r="A3" s="141" t="s">
        <v>9</v>
      </c>
      <c r="B3" s="141"/>
      <c r="C3" s="141"/>
      <c r="D3" s="141"/>
      <c r="E3" s="141"/>
      <c r="F3" s="141"/>
      <c r="G3" s="141"/>
      <c r="H3" s="4"/>
      <c r="I3" s="4"/>
      <c r="J3" s="4"/>
      <c r="K3" s="4"/>
      <c r="L3" s="4"/>
      <c r="M3" s="4"/>
      <c r="N3" s="4"/>
      <c r="O3" s="4"/>
      <c r="P3" s="4"/>
      <c r="Q3" s="4"/>
    </row>
    <row r="4" ht="15"/>
    <row r="5" spans="7:16" ht="20.25" customHeight="1" thickBot="1">
      <c r="G5" s="5" t="s">
        <v>10</v>
      </c>
      <c r="L5" s="5"/>
      <c r="M5" s="5"/>
      <c r="N5" s="5"/>
      <c r="O5" s="5"/>
      <c r="P5" s="5"/>
    </row>
    <row r="6" spans="1:7" ht="15.75">
      <c r="A6" s="124" t="s">
        <v>11</v>
      </c>
      <c r="B6" s="126"/>
      <c r="C6" s="128" t="s">
        <v>48</v>
      </c>
      <c r="D6" s="129"/>
      <c r="E6" s="129"/>
      <c r="F6" s="129"/>
      <c r="G6" s="130"/>
    </row>
    <row r="7" spans="1:7" ht="15">
      <c r="A7" s="125"/>
      <c r="B7" s="127"/>
      <c r="C7" s="6" t="s">
        <v>12</v>
      </c>
      <c r="D7" s="7" t="s">
        <v>0</v>
      </c>
      <c r="E7" s="7" t="s">
        <v>13</v>
      </c>
      <c r="F7" s="7" t="s">
        <v>14</v>
      </c>
      <c r="G7" s="8" t="s">
        <v>1</v>
      </c>
    </row>
    <row r="8" spans="1:7" ht="15.75" thickBot="1">
      <c r="A8" s="9">
        <v>1</v>
      </c>
      <c r="B8" s="10">
        <v>2</v>
      </c>
      <c r="C8" s="11">
        <v>3</v>
      </c>
      <c r="D8" s="12">
        <v>4</v>
      </c>
      <c r="E8" s="12">
        <v>5</v>
      </c>
      <c r="F8" s="12">
        <v>6</v>
      </c>
      <c r="G8" s="13">
        <v>7</v>
      </c>
    </row>
    <row r="9" spans="1:7" ht="30">
      <c r="A9" s="14">
        <v>1</v>
      </c>
      <c r="B9" s="15" t="s">
        <v>50</v>
      </c>
      <c r="C9" s="16">
        <v>1149.99</v>
      </c>
      <c r="D9" s="17">
        <v>839.994</v>
      </c>
      <c r="E9" s="17">
        <v>583.279</v>
      </c>
      <c r="F9" s="17">
        <f>F10+F16</f>
        <v>894.256</v>
      </c>
      <c r="G9" s="18">
        <f>G10+G16</f>
        <v>602.555</v>
      </c>
    </row>
    <row r="10" spans="1:7" ht="15">
      <c r="A10" s="19" t="s">
        <v>2</v>
      </c>
      <c r="B10" s="20" t="s">
        <v>15</v>
      </c>
      <c r="C10" s="21"/>
      <c r="D10" s="22">
        <f>D12+D13+D14</f>
        <v>0</v>
      </c>
      <c r="E10" s="22">
        <v>355.491</v>
      </c>
      <c r="F10" s="22">
        <f>F12+F13</f>
        <v>812.886</v>
      </c>
      <c r="G10" s="23">
        <v>601.717</v>
      </c>
    </row>
    <row r="11" spans="1:7" ht="15">
      <c r="A11" s="19"/>
      <c r="B11" s="20" t="s">
        <v>16</v>
      </c>
      <c r="C11" s="21"/>
      <c r="D11" s="22"/>
      <c r="E11" s="22"/>
      <c r="F11" s="22"/>
      <c r="G11" s="23"/>
    </row>
    <row r="12" spans="1:7" ht="15">
      <c r="A12" s="19"/>
      <c r="B12" s="20" t="s">
        <v>0</v>
      </c>
      <c r="C12" s="21"/>
      <c r="D12" s="22"/>
      <c r="E12" s="22">
        <f>E10</f>
        <v>355.491</v>
      </c>
      <c r="F12" s="22">
        <v>443.953</v>
      </c>
      <c r="G12" s="23"/>
    </row>
    <row r="13" spans="1:7" ht="15">
      <c r="A13" s="19"/>
      <c r="B13" s="20" t="s">
        <v>13</v>
      </c>
      <c r="C13" s="21"/>
      <c r="D13" s="22"/>
      <c r="E13" s="22"/>
      <c r="F13" s="22">
        <v>368.933</v>
      </c>
      <c r="G13" s="23"/>
    </row>
    <row r="14" spans="1:7" ht="15">
      <c r="A14" s="19"/>
      <c r="B14" s="20" t="s">
        <v>14</v>
      </c>
      <c r="C14" s="21"/>
      <c r="D14" s="22"/>
      <c r="E14" s="22"/>
      <c r="F14" s="22"/>
      <c r="G14" s="23">
        <f>G10</f>
        <v>601.717</v>
      </c>
    </row>
    <row r="15" spans="1:7" ht="30">
      <c r="A15" s="19" t="s">
        <v>3</v>
      </c>
      <c r="B15" s="20" t="s">
        <v>17</v>
      </c>
      <c r="C15" s="21"/>
      <c r="D15" s="22"/>
      <c r="E15" s="22"/>
      <c r="F15" s="22"/>
      <c r="G15" s="23"/>
    </row>
    <row r="16" spans="1:7" ht="32.25" customHeight="1">
      <c r="A16" s="24" t="s">
        <v>4</v>
      </c>
      <c r="B16" s="20" t="s">
        <v>18</v>
      </c>
      <c r="C16" s="21">
        <f>C9</f>
        <v>1149.99</v>
      </c>
      <c r="D16" s="22">
        <f>D9</f>
        <v>839.994</v>
      </c>
      <c r="E16" s="22">
        <v>227.788</v>
      </c>
      <c r="F16" s="22">
        <v>81.37</v>
      </c>
      <c r="G16" s="23">
        <v>0.838</v>
      </c>
    </row>
    <row r="17" spans="1:7" ht="32.25" customHeight="1">
      <c r="A17" s="24" t="s">
        <v>5</v>
      </c>
      <c r="B17" s="20" t="s">
        <v>19</v>
      </c>
      <c r="C17" s="21"/>
      <c r="D17" s="22"/>
      <c r="E17" s="22"/>
      <c r="F17" s="22"/>
      <c r="G17" s="23"/>
    </row>
    <row r="18" spans="1:7" ht="32.25" customHeight="1">
      <c r="A18" s="19" t="s">
        <v>20</v>
      </c>
      <c r="B18" s="20" t="s">
        <v>49</v>
      </c>
      <c r="C18" s="25">
        <f>SUM(D18:G18)</f>
        <v>136.04500000000002</v>
      </c>
      <c r="D18" s="75">
        <v>16.242</v>
      </c>
      <c r="E18" s="75">
        <v>13.089</v>
      </c>
      <c r="F18" s="75">
        <v>32.674</v>
      </c>
      <c r="G18" s="76">
        <v>74.04</v>
      </c>
    </row>
    <row r="19" spans="1:7" ht="21.75" customHeight="1">
      <c r="A19" s="19"/>
      <c r="B19" s="20" t="s">
        <v>21</v>
      </c>
      <c r="C19" s="61">
        <f>C18/C16*100</f>
        <v>11.830102870459744</v>
      </c>
      <c r="D19" s="77">
        <f>D18/D9*100</f>
        <v>1.9335852398945708</v>
      </c>
      <c r="E19" s="77">
        <f>E18/E9*100</f>
        <v>2.2440375875010075</v>
      </c>
      <c r="F19" s="77">
        <f>F18/F9*100</f>
        <v>3.653763575530944</v>
      </c>
      <c r="G19" s="78">
        <f>G18/G9*100</f>
        <v>12.287674984026356</v>
      </c>
    </row>
    <row r="20" spans="1:7" ht="46.5" customHeight="1">
      <c r="A20" s="24" t="s">
        <v>22</v>
      </c>
      <c r="B20" s="20" t="s">
        <v>23</v>
      </c>
      <c r="C20" s="21">
        <f>SUM(D20:G20)</f>
        <v>0.492</v>
      </c>
      <c r="D20" s="22"/>
      <c r="E20" s="22"/>
      <c r="F20" s="22"/>
      <c r="G20" s="23">
        <v>0.492</v>
      </c>
    </row>
    <row r="21" spans="1:7" ht="15">
      <c r="A21" s="19" t="s">
        <v>24</v>
      </c>
      <c r="B21" s="20" t="s">
        <v>51</v>
      </c>
      <c r="C21" s="25">
        <f>C9-C18</f>
        <v>1013.9449999999999</v>
      </c>
      <c r="D21" s="26">
        <f>D9-E12-F12-D18</f>
        <v>24.308000000000067</v>
      </c>
      <c r="E21" s="26">
        <f>E9-F13-E18</f>
        <v>201.257</v>
      </c>
      <c r="F21" s="26">
        <f>F9-G14-F18</f>
        <v>259.865</v>
      </c>
      <c r="G21" s="27">
        <f>G9-G18</f>
        <v>528.515</v>
      </c>
    </row>
    <row r="22" spans="1:7" ht="15" customHeight="1">
      <c r="A22" s="28"/>
      <c r="B22" s="29" t="s">
        <v>25</v>
      </c>
      <c r="C22" s="131">
        <f>SUM(D22:G23)</f>
        <v>1013.945</v>
      </c>
      <c r="D22" s="133">
        <f>D21</f>
        <v>24.308000000000067</v>
      </c>
      <c r="E22" s="133">
        <f>E21</f>
        <v>201.257</v>
      </c>
      <c r="F22" s="133">
        <f>F21</f>
        <v>259.865</v>
      </c>
      <c r="G22" s="135">
        <f>G21</f>
        <v>528.515</v>
      </c>
    </row>
    <row r="23" spans="1:7" ht="15" customHeight="1">
      <c r="A23" s="30" t="s">
        <v>6</v>
      </c>
      <c r="B23" s="31" t="s">
        <v>26</v>
      </c>
      <c r="C23" s="132"/>
      <c r="D23" s="134"/>
      <c r="E23" s="134"/>
      <c r="F23" s="134"/>
      <c r="G23" s="136"/>
    </row>
    <row r="24" spans="1:7" ht="15">
      <c r="A24" s="19"/>
      <c r="B24" s="20" t="s">
        <v>27</v>
      </c>
      <c r="C24" s="21"/>
      <c r="D24" s="22"/>
      <c r="E24" s="22"/>
      <c r="F24" s="22"/>
      <c r="G24" s="23"/>
    </row>
    <row r="25" spans="1:7" ht="30" customHeight="1">
      <c r="A25" s="24"/>
      <c r="B25" s="20" t="s">
        <v>28</v>
      </c>
      <c r="C25" s="32"/>
      <c r="D25" s="33"/>
      <c r="E25" s="33"/>
      <c r="F25" s="33"/>
      <c r="G25" s="34"/>
    </row>
    <row r="26" spans="1:7" ht="32.25" customHeight="1">
      <c r="A26" s="19"/>
      <c r="B26" s="20" t="s">
        <v>29</v>
      </c>
      <c r="C26" s="32"/>
      <c r="D26" s="33"/>
      <c r="E26" s="33"/>
      <c r="F26" s="33"/>
      <c r="G26" s="34"/>
    </row>
    <row r="27" spans="1:7" ht="32.25" customHeight="1">
      <c r="A27" s="19" t="s">
        <v>7</v>
      </c>
      <c r="B27" s="20" t="s">
        <v>30</v>
      </c>
      <c r="C27" s="32"/>
      <c r="D27" s="33"/>
      <c r="E27" s="33"/>
      <c r="F27" s="33"/>
      <c r="G27" s="34"/>
    </row>
    <row r="28" spans="1:7" ht="32.25" customHeight="1" thickBot="1">
      <c r="A28" s="35" t="s">
        <v>8</v>
      </c>
      <c r="B28" s="36" t="s">
        <v>31</v>
      </c>
      <c r="C28" s="37"/>
      <c r="D28" s="38"/>
      <c r="E28" s="38"/>
      <c r="F28" s="38"/>
      <c r="G28" s="39"/>
    </row>
    <row r="29" spans="14:17" ht="22.5" customHeight="1">
      <c r="N29" s="40" t="e">
        <f>#REF!-#REF!</f>
        <v>#REF!</v>
      </c>
      <c r="O29" s="40" t="e">
        <f>#REF!-#REF!</f>
        <v>#REF!</v>
      </c>
      <c r="P29" s="40" t="e">
        <f>#REF!-#REF!</f>
        <v>#REF!</v>
      </c>
      <c r="Q29" s="40" t="e">
        <f>#REF!-#REF!</f>
        <v>#REF!</v>
      </c>
    </row>
    <row r="30" spans="1:17" ht="16.5">
      <c r="A30" s="137" t="s">
        <v>32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ht="2.25" customHeight="1">
      <c r="F31" s="1"/>
    </row>
    <row r="32" spans="6:12" ht="20.25" customHeight="1" thickBot="1">
      <c r="F32" s="1"/>
      <c r="G32" s="5" t="s">
        <v>33</v>
      </c>
      <c r="L32" s="5"/>
    </row>
    <row r="33" spans="1:8" ht="15">
      <c r="A33" s="124" t="s">
        <v>11</v>
      </c>
      <c r="B33" s="126"/>
      <c r="C33" s="138" t="s">
        <v>48</v>
      </c>
      <c r="D33" s="139"/>
      <c r="E33" s="139"/>
      <c r="F33" s="139"/>
      <c r="G33" s="140"/>
      <c r="H33" s="3" t="s">
        <v>34</v>
      </c>
    </row>
    <row r="34" spans="1:8" ht="15">
      <c r="A34" s="125"/>
      <c r="B34" s="127"/>
      <c r="C34" s="48" t="s">
        <v>12</v>
      </c>
      <c r="D34" s="49" t="s">
        <v>0</v>
      </c>
      <c r="E34" s="49" t="s">
        <v>13</v>
      </c>
      <c r="F34" s="49" t="s">
        <v>14</v>
      </c>
      <c r="G34" s="50" t="s">
        <v>1</v>
      </c>
      <c r="H34" s="51">
        <v>5348</v>
      </c>
    </row>
    <row r="35" spans="1:7" ht="15.75" thickBot="1">
      <c r="A35" s="9">
        <v>1</v>
      </c>
      <c r="B35" s="10">
        <v>2</v>
      </c>
      <c r="C35" s="9">
        <v>3</v>
      </c>
      <c r="D35" s="52">
        <v>4</v>
      </c>
      <c r="E35" s="52">
        <v>5</v>
      </c>
      <c r="F35" s="52">
        <v>6</v>
      </c>
      <c r="G35" s="53">
        <v>7</v>
      </c>
    </row>
    <row r="36" spans="1:7" ht="30">
      <c r="A36" s="14">
        <v>1</v>
      </c>
      <c r="B36" s="15" t="s">
        <v>35</v>
      </c>
      <c r="C36" s="68">
        <v>215.0317875841436</v>
      </c>
      <c r="D36" s="68">
        <v>157.06694091249065</v>
      </c>
      <c r="E36" s="68">
        <v>109.06488406881077</v>
      </c>
      <c r="F36" s="68">
        <v>167.21316379955124</v>
      </c>
      <c r="G36" s="68">
        <v>112.66922213911741</v>
      </c>
    </row>
    <row r="37" spans="1:7" ht="15">
      <c r="A37" s="19" t="s">
        <v>2</v>
      </c>
      <c r="B37" s="20" t="s">
        <v>36</v>
      </c>
      <c r="C37" s="64"/>
      <c r="D37" s="65"/>
      <c r="E37" s="65">
        <v>66.47176514584892</v>
      </c>
      <c r="F37" s="65">
        <v>151.9981301421092</v>
      </c>
      <c r="G37" s="65">
        <v>112.51252804786836</v>
      </c>
    </row>
    <row r="38" spans="1:7" ht="15">
      <c r="A38" s="19"/>
      <c r="B38" s="20" t="s">
        <v>16</v>
      </c>
      <c r="C38" s="64"/>
      <c r="D38" s="65"/>
      <c r="E38" s="65"/>
      <c r="F38" s="65"/>
      <c r="G38" s="66"/>
    </row>
    <row r="39" spans="1:7" ht="15">
      <c r="A39" s="19"/>
      <c r="B39" s="20" t="s">
        <v>0</v>
      </c>
      <c r="C39" s="64"/>
      <c r="D39" s="65"/>
      <c r="E39" s="65">
        <v>66.47176514584892</v>
      </c>
      <c r="F39" s="65">
        <v>83.01290201944651</v>
      </c>
      <c r="G39" s="66"/>
    </row>
    <row r="40" spans="1:7" ht="15">
      <c r="A40" s="19"/>
      <c r="B40" s="20" t="s">
        <v>13</v>
      </c>
      <c r="C40" s="64"/>
      <c r="D40" s="65"/>
      <c r="E40" s="65"/>
      <c r="F40" s="65">
        <v>68.98522812266268</v>
      </c>
      <c r="G40" s="66"/>
    </row>
    <row r="41" spans="1:7" ht="15">
      <c r="A41" s="19"/>
      <c r="B41" s="20" t="s">
        <v>14</v>
      </c>
      <c r="C41" s="64"/>
      <c r="D41" s="65"/>
      <c r="E41" s="65"/>
      <c r="F41" s="65"/>
      <c r="G41" s="66">
        <v>112.51252804786836</v>
      </c>
    </row>
    <row r="42" spans="1:7" ht="15">
      <c r="A42" s="19" t="s">
        <v>3</v>
      </c>
      <c r="B42" s="20" t="s">
        <v>37</v>
      </c>
      <c r="C42" s="64"/>
      <c r="D42" s="65"/>
      <c r="E42" s="65"/>
      <c r="F42" s="65"/>
      <c r="G42" s="66"/>
    </row>
    <row r="43" spans="1:7" ht="30">
      <c r="A43" s="19" t="s">
        <v>4</v>
      </c>
      <c r="B43" s="20" t="s">
        <v>38</v>
      </c>
      <c r="C43" s="64">
        <v>215.0317875841436</v>
      </c>
      <c r="D43" s="64">
        <v>157.06694091249065</v>
      </c>
      <c r="E43" s="64">
        <v>42.59311892296186</v>
      </c>
      <c r="F43" s="64">
        <v>15.215033657442035</v>
      </c>
      <c r="G43" s="64">
        <v>0.15669409124906505</v>
      </c>
    </row>
    <row r="44" spans="1:7" ht="15">
      <c r="A44" s="19" t="s">
        <v>5</v>
      </c>
      <c r="B44" s="20" t="s">
        <v>39</v>
      </c>
      <c r="C44" s="64"/>
      <c r="D44" s="65"/>
      <c r="E44" s="65"/>
      <c r="F44" s="65"/>
      <c r="G44" s="66"/>
    </row>
    <row r="45" spans="1:7" ht="15">
      <c r="A45" s="19" t="s">
        <v>20</v>
      </c>
      <c r="B45" s="20" t="s">
        <v>40</v>
      </c>
      <c r="C45" s="67">
        <v>25.438481675392676</v>
      </c>
      <c r="D45" s="67">
        <v>3.037023186237846</v>
      </c>
      <c r="E45" s="67">
        <f>E18/5348*1000</f>
        <v>2.4474569932685113</v>
      </c>
      <c r="F45" s="67">
        <v>6.109573672400897</v>
      </c>
      <c r="G45" s="67">
        <v>13.844427823485416</v>
      </c>
    </row>
    <row r="46" spans="1:7" ht="15">
      <c r="A46" s="19"/>
      <c r="B46" s="20" t="s">
        <v>41</v>
      </c>
      <c r="C46" s="64">
        <v>11.830102870459747</v>
      </c>
      <c r="D46" s="65">
        <v>1.9335852398945708</v>
      </c>
      <c r="E46" s="65">
        <v>2.244037587501007</v>
      </c>
      <c r="F46" s="65">
        <v>3.653763575530944</v>
      </c>
      <c r="G46" s="65">
        <v>12.287674984026358</v>
      </c>
    </row>
    <row r="47" spans="1:7" ht="42.75" customHeight="1">
      <c r="A47" s="24" t="s">
        <v>22</v>
      </c>
      <c r="B47" s="20" t="s">
        <v>42</v>
      </c>
      <c r="C47" s="64">
        <v>0.09199700822737472</v>
      </c>
      <c r="D47" s="65"/>
      <c r="E47" s="65"/>
      <c r="F47" s="65"/>
      <c r="G47" s="66">
        <v>0.09199700822737472</v>
      </c>
    </row>
    <row r="48" spans="1:7" ht="30">
      <c r="A48" s="24" t="s">
        <v>24</v>
      </c>
      <c r="B48" s="20" t="s">
        <v>43</v>
      </c>
      <c r="C48" s="67">
        <f>C21/5348*1000</f>
        <v>189.59330590875092</v>
      </c>
      <c r="D48" s="67">
        <f>D21/5348*1000</f>
        <v>4.54525056095738</v>
      </c>
      <c r="E48" s="67">
        <f>E21/5348*1000</f>
        <v>37.63219895287958</v>
      </c>
      <c r="F48" s="67">
        <f>F21/5348*1000</f>
        <v>48.591062079281976</v>
      </c>
      <c r="G48" s="67">
        <f>G21/5348*1000</f>
        <v>98.82479431563202</v>
      </c>
    </row>
    <row r="49" spans="1:7" ht="87.75" customHeight="1">
      <c r="A49" s="24" t="s">
        <v>6</v>
      </c>
      <c r="B49" s="20" t="s">
        <v>44</v>
      </c>
      <c r="C49" s="64">
        <f>C48</f>
        <v>189.59330590875092</v>
      </c>
      <c r="D49" s="64">
        <f>D48</f>
        <v>4.54525056095738</v>
      </c>
      <c r="E49" s="64">
        <f>E48</f>
        <v>37.63219895287958</v>
      </c>
      <c r="F49" s="64">
        <f>F48</f>
        <v>48.591062079281976</v>
      </c>
      <c r="G49" s="64">
        <f>G48</f>
        <v>98.82479431563202</v>
      </c>
    </row>
    <row r="50" spans="1:7" ht="45">
      <c r="A50" s="24" t="s">
        <v>7</v>
      </c>
      <c r="B50" s="20" t="s">
        <v>45</v>
      </c>
      <c r="C50" s="54"/>
      <c r="D50" s="55"/>
      <c r="E50" s="55"/>
      <c r="F50" s="55"/>
      <c r="G50" s="56"/>
    </row>
    <row r="51" spans="1:7" ht="15.75" thickBot="1">
      <c r="A51" s="57" t="s">
        <v>8</v>
      </c>
      <c r="B51" s="36" t="s">
        <v>46</v>
      </c>
      <c r="C51" s="58"/>
      <c r="D51" s="59"/>
      <c r="E51" s="59"/>
      <c r="F51" s="59"/>
      <c r="G51" s="60"/>
    </row>
    <row r="52" spans="1:13" s="41" customFormat="1" ht="18.7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="43" customFormat="1" ht="12.75">
      <c r="A53" s="42"/>
    </row>
    <row r="54" spans="1:13" s="43" customFormat="1" ht="15.75">
      <c r="A54" s="44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s="43" customFormat="1" ht="15.75">
      <c r="A55" s="44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2" s="43" customFormat="1" ht="15.75">
      <c r="A56" s="46"/>
      <c r="B56" s="47"/>
    </row>
    <row r="57" spans="1:2" s="43" customFormat="1" ht="15.75">
      <c r="A57" s="44"/>
      <c r="B57" s="44"/>
    </row>
    <row r="58" spans="1:2" s="43" customFormat="1" ht="15.75">
      <c r="A58" s="44"/>
      <c r="B58" s="44"/>
    </row>
    <row r="59" ht="30" customHeight="1"/>
    <row r="60" spans="1:2" ht="15.75" customHeight="1">
      <c r="A60" s="123"/>
      <c r="B60" s="123"/>
    </row>
  </sheetData>
  <sheetProtection/>
  <mergeCells count="15">
    <mergeCell ref="A33:A34"/>
    <mergeCell ref="B33:B34"/>
    <mergeCell ref="C33:G33"/>
    <mergeCell ref="A3:G3"/>
    <mergeCell ref="A52:M52"/>
    <mergeCell ref="A60:B60"/>
    <mergeCell ref="A6:A7"/>
    <mergeCell ref="B6:B7"/>
    <mergeCell ref="C6:G6"/>
    <mergeCell ref="C22:C23"/>
    <mergeCell ref="D22:D23"/>
    <mergeCell ref="E22:E23"/>
    <mergeCell ref="F22:F23"/>
    <mergeCell ref="G22:G23"/>
    <mergeCell ref="A30:Q30"/>
  </mergeCells>
  <printOptions/>
  <pageMargins left="0.5118110236220472" right="0" top="0.5511811023622047" bottom="0.35433070866141736" header="0.31496062992125984" footer="0.31496062992125984"/>
  <pageSetup fitToWidth="0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S109"/>
  <sheetViews>
    <sheetView tabSelected="1" zoomScalePageLayoutView="0" workbookViewId="0" topLeftCell="C7">
      <selection activeCell="F86" sqref="F86"/>
    </sheetView>
  </sheetViews>
  <sheetFormatPr defaultColWidth="9.140625" defaultRowHeight="12.75"/>
  <cols>
    <col min="1" max="2" width="9.140625" style="80" hidden="1" customWidth="1"/>
    <col min="3" max="3" width="4.140625" style="80" customWidth="1"/>
    <col min="4" max="4" width="58.8515625" style="80" customWidth="1"/>
    <col min="5" max="5" width="6.7109375" style="80" customWidth="1"/>
    <col min="6" max="6" width="17.57421875" style="80" customWidth="1"/>
    <col min="7" max="10" width="15.7109375" style="80" customWidth="1"/>
    <col min="11" max="11" width="9.28125" style="80" customWidth="1"/>
    <col min="12" max="35" width="11.7109375" style="80" customWidth="1"/>
    <col min="36" max="16384" width="9.140625" style="80" customWidth="1"/>
  </cols>
  <sheetData>
    <row r="1" ht="11.25" hidden="1"/>
    <row r="2" ht="11.25" hidden="1"/>
    <row r="3" ht="11.25" hidden="1"/>
    <row r="4" spans="1:17" ht="11.25" hidden="1">
      <c r="A4" s="81"/>
      <c r="F4" s="82"/>
      <c r="G4" s="82"/>
      <c r="H4" s="82"/>
      <c r="I4" s="82"/>
      <c r="J4" s="82"/>
      <c r="K4" s="82"/>
      <c r="M4" s="82"/>
      <c r="N4" s="82"/>
      <c r="O4" s="82"/>
      <c r="P4" s="82"/>
      <c r="Q4" s="82"/>
    </row>
    <row r="5" spans="1:17" ht="11.25" hidden="1">
      <c r="A5" s="83"/>
      <c r="F5" s="80" t="s">
        <v>67</v>
      </c>
      <c r="G5" s="80" t="s">
        <v>68</v>
      </c>
      <c r="H5" s="80" t="s">
        <v>69</v>
      </c>
      <c r="I5" s="80" t="s">
        <v>70</v>
      </c>
      <c r="J5" s="80" t="s">
        <v>71</v>
      </c>
      <c r="K5" s="80" t="s">
        <v>72</v>
      </c>
      <c r="L5" s="80" t="s">
        <v>73</v>
      </c>
      <c r="M5" s="80" t="s">
        <v>74</v>
      </c>
      <c r="N5" s="80" t="s">
        <v>75</v>
      </c>
      <c r="O5" s="80" t="s">
        <v>76</v>
      </c>
      <c r="P5" s="80" t="s">
        <v>77</v>
      </c>
      <c r="Q5" s="80" t="s">
        <v>78</v>
      </c>
    </row>
    <row r="6" ht="11.25" hidden="1">
      <c r="A6" s="83"/>
    </row>
    <row r="7" spans="1:17" ht="12" customHeight="1">
      <c r="A7" s="83"/>
      <c r="D7" s="84"/>
      <c r="E7" s="84"/>
      <c r="F7" s="84"/>
      <c r="G7" s="84"/>
      <c r="H7" s="84"/>
      <c r="I7" s="84"/>
      <c r="J7" s="84"/>
      <c r="K7" s="85"/>
      <c r="Q7" s="86"/>
    </row>
    <row r="8" spans="1:13" ht="22.5" customHeight="1">
      <c r="A8" s="83"/>
      <c r="D8" s="144" t="s">
        <v>161</v>
      </c>
      <c r="E8" s="144"/>
      <c r="F8" s="144"/>
      <c r="G8" s="144"/>
      <c r="H8" s="144"/>
      <c r="I8" s="144"/>
      <c r="J8" s="144"/>
      <c r="K8" s="96"/>
      <c r="L8" s="96"/>
      <c r="M8" s="96"/>
    </row>
    <row r="9" spans="1:13" ht="11.25" customHeight="1">
      <c r="A9" s="83"/>
      <c r="D9" s="144"/>
      <c r="E9" s="144"/>
      <c r="F9" s="144"/>
      <c r="G9" s="144"/>
      <c r="H9" s="144"/>
      <c r="I9" s="144"/>
      <c r="J9" s="144"/>
      <c r="K9" s="96"/>
      <c r="L9" s="96"/>
      <c r="M9" s="96"/>
    </row>
    <row r="10" spans="4:13" ht="12" customHeight="1"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3:11" ht="15" customHeight="1">
      <c r="C11" s="84"/>
      <c r="D11" s="148" t="s">
        <v>55</v>
      </c>
      <c r="E11" s="148" t="s">
        <v>56</v>
      </c>
      <c r="F11" s="148" t="s">
        <v>57</v>
      </c>
      <c r="G11" s="148" t="s">
        <v>58</v>
      </c>
      <c r="H11" s="148"/>
      <c r="I11" s="148"/>
      <c r="J11" s="148"/>
      <c r="K11" s="84"/>
    </row>
    <row r="12" spans="3:11" ht="15" customHeight="1">
      <c r="C12" s="84"/>
      <c r="D12" s="148"/>
      <c r="E12" s="148"/>
      <c r="F12" s="148"/>
      <c r="G12" s="115" t="s">
        <v>0</v>
      </c>
      <c r="H12" s="115" t="s">
        <v>13</v>
      </c>
      <c r="I12" s="115" t="s">
        <v>59</v>
      </c>
      <c r="J12" s="115" t="s">
        <v>1</v>
      </c>
      <c r="K12" s="84"/>
    </row>
    <row r="13" spans="4:10" ht="12" customHeight="1" thickBot="1">
      <c r="D13" s="93">
        <v>1</v>
      </c>
      <c r="E13" s="94">
        <v>2</v>
      </c>
      <c r="F13" s="94">
        <v>3</v>
      </c>
      <c r="G13" s="94">
        <v>4</v>
      </c>
      <c r="H13" s="94">
        <v>5</v>
      </c>
      <c r="I13" s="94">
        <v>6</v>
      </c>
      <c r="J13" s="95">
        <v>7</v>
      </c>
    </row>
    <row r="14" spans="3:11" s="87" customFormat="1" ht="15" customHeight="1">
      <c r="C14" s="88"/>
      <c r="D14" s="145" t="s">
        <v>157</v>
      </c>
      <c r="E14" s="146"/>
      <c r="F14" s="146"/>
      <c r="G14" s="146"/>
      <c r="H14" s="146"/>
      <c r="I14" s="146"/>
      <c r="J14" s="147"/>
      <c r="K14" s="88"/>
    </row>
    <row r="15" spans="3:11" s="87" customFormat="1" ht="14.25">
      <c r="C15" s="88"/>
      <c r="D15" s="99" t="s">
        <v>79</v>
      </c>
      <c r="E15" s="100">
        <v>10</v>
      </c>
      <c r="F15" s="151">
        <v>1084820.1</v>
      </c>
      <c r="G15" s="97">
        <v>705805</v>
      </c>
      <c r="H15" s="97">
        <v>227000</v>
      </c>
      <c r="I15" s="97">
        <v>150865</v>
      </c>
      <c r="J15" s="97">
        <v>1150.1</v>
      </c>
      <c r="K15" s="88"/>
    </row>
    <row r="16" spans="3:16" s="87" customFormat="1" ht="12.75">
      <c r="C16" s="88"/>
      <c r="D16" s="122" t="s">
        <v>80</v>
      </c>
      <c r="E16" s="100">
        <v>20</v>
      </c>
      <c r="F16" s="101">
        <v>611999.9999999999</v>
      </c>
      <c r="G16" s="98">
        <v>521754.41</v>
      </c>
      <c r="H16" s="98">
        <v>65250.75</v>
      </c>
      <c r="I16" s="98">
        <v>24994.84</v>
      </c>
      <c r="J16" s="98"/>
      <c r="K16" s="88"/>
      <c r="L16" s="92"/>
      <c r="M16" s="92"/>
      <c r="N16" s="92"/>
      <c r="O16" s="92"/>
      <c r="P16" s="92"/>
    </row>
    <row r="17" spans="3:11" s="87" customFormat="1" ht="11.25">
      <c r="C17" s="88"/>
      <c r="D17" s="102" t="s">
        <v>81</v>
      </c>
      <c r="E17" s="100">
        <v>30</v>
      </c>
      <c r="F17" s="97">
        <v>80800</v>
      </c>
      <c r="G17" s="97">
        <v>0</v>
      </c>
      <c r="H17" s="97">
        <v>0</v>
      </c>
      <c r="I17" s="97">
        <v>79700</v>
      </c>
      <c r="J17" s="97">
        <v>1100</v>
      </c>
      <c r="K17" s="88"/>
    </row>
    <row r="18" spans="3:11" s="87" customFormat="1" ht="11.25">
      <c r="C18" s="88"/>
      <c r="D18" s="103"/>
      <c r="E18" s="104" t="s">
        <v>82</v>
      </c>
      <c r="F18" s="105"/>
      <c r="G18" s="105"/>
      <c r="H18" s="105"/>
      <c r="I18" s="105"/>
      <c r="J18" s="105"/>
      <c r="K18" s="88"/>
    </row>
    <row r="19" spans="3:11" s="87" customFormat="1" ht="12.75">
      <c r="C19" s="88"/>
      <c r="D19" s="106" t="s">
        <v>83</v>
      </c>
      <c r="E19" s="107">
        <v>31</v>
      </c>
      <c r="F19" s="97">
        <v>79280</v>
      </c>
      <c r="G19" s="98"/>
      <c r="H19" s="98"/>
      <c r="I19" s="98">
        <v>79280</v>
      </c>
      <c r="J19" s="98">
        <v>0</v>
      </c>
      <c r="K19" s="88"/>
    </row>
    <row r="20" spans="3:11" s="87" customFormat="1" ht="25.5">
      <c r="C20" s="88"/>
      <c r="D20" s="121" t="s">
        <v>84</v>
      </c>
      <c r="E20" s="107">
        <v>32</v>
      </c>
      <c r="F20" s="97">
        <v>420</v>
      </c>
      <c r="G20" s="98"/>
      <c r="H20" s="98"/>
      <c r="I20" s="98">
        <v>420</v>
      </c>
      <c r="J20" s="98">
        <v>0</v>
      </c>
      <c r="K20" s="88"/>
    </row>
    <row r="21" spans="3:11" s="87" customFormat="1" ht="25.5">
      <c r="C21" s="88"/>
      <c r="D21" s="121" t="s">
        <v>85</v>
      </c>
      <c r="E21" s="107">
        <v>32</v>
      </c>
      <c r="F21" s="97">
        <v>1100</v>
      </c>
      <c r="G21" s="98"/>
      <c r="H21" s="98"/>
      <c r="I21" s="98">
        <v>0</v>
      </c>
      <c r="J21" s="98">
        <v>1100</v>
      </c>
      <c r="K21" s="88"/>
    </row>
    <row r="22" spans="3:11" s="87" customFormat="1" ht="11.25">
      <c r="C22" s="88"/>
      <c r="D22" s="108" t="s">
        <v>86</v>
      </c>
      <c r="E22" s="109"/>
      <c r="F22" s="109"/>
      <c r="G22" s="109"/>
      <c r="H22" s="109"/>
      <c r="I22" s="109"/>
      <c r="J22" s="109"/>
      <c r="K22" s="88"/>
    </row>
    <row r="23" spans="3:11" s="87" customFormat="1" ht="11.25">
      <c r="C23" s="88"/>
      <c r="D23" s="102" t="s">
        <v>87</v>
      </c>
      <c r="E23" s="100" t="s">
        <v>88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88"/>
    </row>
    <row r="24" spans="3:13" s="87" customFormat="1" ht="11.25">
      <c r="C24" s="88"/>
      <c r="D24" s="103"/>
      <c r="E24" s="104" t="s">
        <v>88</v>
      </c>
      <c r="F24" s="105"/>
      <c r="G24" s="105"/>
      <c r="H24" s="105"/>
      <c r="I24" s="105"/>
      <c r="J24" s="105"/>
      <c r="K24" s="88"/>
      <c r="L24" s="92"/>
      <c r="M24" s="92"/>
    </row>
    <row r="25" spans="3:11" s="87" customFormat="1" ht="11.25">
      <c r="C25" s="88"/>
      <c r="D25" s="108" t="s">
        <v>86</v>
      </c>
      <c r="E25" s="109"/>
      <c r="F25" s="109"/>
      <c r="G25" s="109"/>
      <c r="H25" s="109"/>
      <c r="I25" s="109"/>
      <c r="J25" s="109"/>
      <c r="K25" s="88"/>
    </row>
    <row r="26" spans="3:16" s="87" customFormat="1" ht="11.25">
      <c r="C26" s="88"/>
      <c r="D26" s="102" t="s">
        <v>89</v>
      </c>
      <c r="E26" s="100" t="s">
        <v>90</v>
      </c>
      <c r="F26" s="97">
        <v>392020.1</v>
      </c>
      <c r="G26" s="97">
        <v>184050.59</v>
      </c>
      <c r="H26" s="97">
        <v>161749.25</v>
      </c>
      <c r="I26" s="97">
        <v>46170.16</v>
      </c>
      <c r="J26" s="97">
        <v>50.1</v>
      </c>
      <c r="K26" s="88"/>
      <c r="L26" s="92"/>
      <c r="M26" s="92"/>
      <c r="N26" s="92"/>
      <c r="O26" s="92"/>
      <c r="P26" s="92"/>
    </row>
    <row r="27" spans="3:11" s="87" customFormat="1" ht="11.25">
      <c r="C27" s="88"/>
      <c r="D27" s="103"/>
      <c r="E27" s="104" t="s">
        <v>90</v>
      </c>
      <c r="F27" s="105"/>
      <c r="G27" s="105"/>
      <c r="H27" s="105"/>
      <c r="I27" s="105"/>
      <c r="J27" s="105"/>
      <c r="K27" s="88"/>
    </row>
    <row r="28" spans="3:11" s="87" customFormat="1" ht="12.75">
      <c r="C28" s="88"/>
      <c r="D28" s="106" t="s">
        <v>91</v>
      </c>
      <c r="E28" s="107">
        <v>431</v>
      </c>
      <c r="F28" s="97">
        <v>203969.51</v>
      </c>
      <c r="G28" s="98">
        <v>0</v>
      </c>
      <c r="H28" s="98">
        <v>161749.25</v>
      </c>
      <c r="I28" s="98">
        <v>42170.16</v>
      </c>
      <c r="J28" s="98">
        <v>50.1</v>
      </c>
      <c r="K28" s="88"/>
    </row>
    <row r="29" spans="3:16" s="87" customFormat="1" ht="25.5">
      <c r="C29" s="88"/>
      <c r="D29" s="106" t="s">
        <v>92</v>
      </c>
      <c r="E29" s="107">
        <v>432</v>
      </c>
      <c r="F29" s="97">
        <v>184050.59</v>
      </c>
      <c r="G29" s="98">
        <v>184050.59</v>
      </c>
      <c r="H29" s="98">
        <v>0</v>
      </c>
      <c r="I29" s="98">
        <v>0</v>
      </c>
      <c r="J29" s="98">
        <v>0</v>
      </c>
      <c r="K29" s="88"/>
      <c r="L29" s="92"/>
      <c r="M29" s="92"/>
      <c r="N29" s="92"/>
      <c r="O29" s="92"/>
      <c r="P29" s="92"/>
    </row>
    <row r="30" spans="3:16" s="87" customFormat="1" ht="38.25">
      <c r="C30" s="88"/>
      <c r="D30" s="106" t="s">
        <v>159</v>
      </c>
      <c r="E30" s="107">
        <v>433</v>
      </c>
      <c r="F30" s="97">
        <v>4000</v>
      </c>
      <c r="G30" s="98">
        <v>0</v>
      </c>
      <c r="H30" s="98">
        <v>0</v>
      </c>
      <c r="I30" s="98">
        <v>4000</v>
      </c>
      <c r="J30" s="98">
        <v>0</v>
      </c>
      <c r="K30" s="88"/>
      <c r="L30" s="92"/>
      <c r="M30" s="92"/>
      <c r="N30" s="92"/>
      <c r="O30" s="92"/>
      <c r="P30" s="92"/>
    </row>
    <row r="31" spans="3:11" s="87" customFormat="1" ht="11.25">
      <c r="C31" s="88"/>
      <c r="D31" s="108" t="s">
        <v>86</v>
      </c>
      <c r="E31" s="109"/>
      <c r="F31" s="109"/>
      <c r="G31" s="109"/>
      <c r="H31" s="109"/>
      <c r="I31" s="109"/>
      <c r="J31" s="109"/>
      <c r="K31" s="88"/>
    </row>
    <row r="32" spans="3:11" s="87" customFormat="1" ht="22.5">
      <c r="C32" s="88"/>
      <c r="D32" s="110" t="s">
        <v>60</v>
      </c>
      <c r="E32" s="100" t="s">
        <v>93</v>
      </c>
      <c r="F32" s="97">
        <v>1515429</v>
      </c>
      <c r="G32" s="97">
        <v>0</v>
      </c>
      <c r="H32" s="97">
        <v>372500</v>
      </c>
      <c r="I32" s="97">
        <v>619415</v>
      </c>
      <c r="J32" s="97">
        <v>523514</v>
      </c>
      <c r="K32" s="88"/>
    </row>
    <row r="33" spans="3:15" s="87" customFormat="1" ht="11.25">
      <c r="C33" s="88"/>
      <c r="D33" s="102" t="s">
        <v>0</v>
      </c>
      <c r="E33" s="100" t="s">
        <v>94</v>
      </c>
      <c r="F33" s="97">
        <v>642255</v>
      </c>
      <c r="G33" s="105"/>
      <c r="H33" s="98">
        <v>372500</v>
      </c>
      <c r="I33" s="98">
        <v>269755</v>
      </c>
      <c r="J33" s="98"/>
      <c r="K33" s="88"/>
      <c r="L33" s="92"/>
      <c r="M33" s="92"/>
      <c r="N33" s="92"/>
      <c r="O33" s="92"/>
    </row>
    <row r="34" spans="3:11" s="87" customFormat="1" ht="11.25">
      <c r="C34" s="88"/>
      <c r="D34" s="102" t="s">
        <v>13</v>
      </c>
      <c r="E34" s="100" t="s">
        <v>95</v>
      </c>
      <c r="F34" s="97">
        <v>349660</v>
      </c>
      <c r="G34" s="98"/>
      <c r="H34" s="105"/>
      <c r="I34" s="98">
        <v>349660</v>
      </c>
      <c r="J34" s="98"/>
      <c r="K34" s="88"/>
    </row>
    <row r="35" spans="3:11" s="87" customFormat="1" ht="11.25">
      <c r="C35" s="88"/>
      <c r="D35" s="102" t="s">
        <v>59</v>
      </c>
      <c r="E35" s="100" t="s">
        <v>96</v>
      </c>
      <c r="F35" s="97">
        <v>523514</v>
      </c>
      <c r="G35" s="98"/>
      <c r="H35" s="98"/>
      <c r="I35" s="105"/>
      <c r="J35" s="98">
        <v>523514</v>
      </c>
      <c r="K35" s="88"/>
    </row>
    <row r="36" spans="3:11" s="87" customFormat="1" ht="11.25">
      <c r="C36" s="88"/>
      <c r="D36" s="102" t="s">
        <v>61</v>
      </c>
      <c r="E36" s="100" t="s">
        <v>97</v>
      </c>
      <c r="F36" s="97">
        <v>0</v>
      </c>
      <c r="G36" s="98"/>
      <c r="H36" s="98"/>
      <c r="I36" s="98"/>
      <c r="J36" s="105"/>
      <c r="K36" s="88"/>
    </row>
    <row r="37" spans="3:11" s="87" customFormat="1" ht="11.25">
      <c r="C37" s="88"/>
      <c r="D37" s="111" t="s">
        <v>64</v>
      </c>
      <c r="E37" s="100" t="s">
        <v>98</v>
      </c>
      <c r="F37" s="97">
        <v>0</v>
      </c>
      <c r="G37" s="98"/>
      <c r="H37" s="98"/>
      <c r="I37" s="98"/>
      <c r="J37" s="98"/>
      <c r="K37" s="88"/>
    </row>
    <row r="38" spans="3:16" s="87" customFormat="1" ht="14.25">
      <c r="C38" s="88"/>
      <c r="D38" s="99" t="s">
        <v>99</v>
      </c>
      <c r="E38" s="112" t="s">
        <v>100</v>
      </c>
      <c r="F38" s="151">
        <v>958004.6</v>
      </c>
      <c r="G38" s="97">
        <v>49920</v>
      </c>
      <c r="H38" s="97">
        <v>234360</v>
      </c>
      <c r="I38" s="97">
        <v>216000</v>
      </c>
      <c r="J38" s="97">
        <v>457724.6</v>
      </c>
      <c r="K38" s="88"/>
      <c r="L38" s="92"/>
      <c r="M38" s="92"/>
      <c r="N38" s="92"/>
      <c r="O38" s="92"/>
      <c r="P38" s="92"/>
    </row>
    <row r="39" spans="3:13" s="87" customFormat="1" ht="22.5">
      <c r="C39" s="88"/>
      <c r="D39" s="102" t="s">
        <v>101</v>
      </c>
      <c r="E39" s="100" t="s">
        <v>102</v>
      </c>
      <c r="F39" s="97">
        <v>0</v>
      </c>
      <c r="G39" s="98"/>
      <c r="H39" s="98"/>
      <c r="I39" s="98"/>
      <c r="J39" s="98"/>
      <c r="K39" s="88"/>
      <c r="L39" s="92"/>
      <c r="M39" s="92"/>
    </row>
    <row r="40" spans="3:11" s="87" customFormat="1" ht="22.5">
      <c r="C40" s="88"/>
      <c r="D40" s="113" t="s">
        <v>103</v>
      </c>
      <c r="E40" s="100" t="s">
        <v>104</v>
      </c>
      <c r="F40" s="97">
        <v>0</v>
      </c>
      <c r="G40" s="98"/>
      <c r="H40" s="98"/>
      <c r="I40" s="98"/>
      <c r="J40" s="98"/>
      <c r="K40" s="88"/>
    </row>
    <row r="41" spans="3:11" s="87" customFormat="1" ht="11.25">
      <c r="C41" s="88"/>
      <c r="D41" s="102" t="s">
        <v>105</v>
      </c>
      <c r="E41" s="100" t="s">
        <v>106</v>
      </c>
      <c r="F41" s="97">
        <v>449267</v>
      </c>
      <c r="G41" s="98">
        <v>42693</v>
      </c>
      <c r="H41" s="98">
        <v>169000</v>
      </c>
      <c r="I41" s="98">
        <v>162874</v>
      </c>
      <c r="J41" s="98">
        <v>74700</v>
      </c>
      <c r="K41" s="88"/>
    </row>
    <row r="42" spans="3:15" s="87" customFormat="1" ht="11.25">
      <c r="C42" s="88"/>
      <c r="D42" s="113" t="s">
        <v>107</v>
      </c>
      <c r="E42" s="100" t="s">
        <v>108</v>
      </c>
      <c r="F42" s="97">
        <v>449267</v>
      </c>
      <c r="G42" s="98">
        <v>42693</v>
      </c>
      <c r="H42" s="98">
        <v>169000</v>
      </c>
      <c r="I42" s="98">
        <v>162874</v>
      </c>
      <c r="J42" s="98">
        <v>74700</v>
      </c>
      <c r="K42" s="88"/>
      <c r="L42" s="92"/>
      <c r="M42" s="92"/>
      <c r="N42" s="92"/>
      <c r="O42" s="92"/>
    </row>
    <row r="43" spans="3:11" s="87" customFormat="1" ht="22.5">
      <c r="C43" s="88"/>
      <c r="D43" s="114" t="s">
        <v>103</v>
      </c>
      <c r="E43" s="100" t="s">
        <v>109</v>
      </c>
      <c r="F43" s="97">
        <v>0</v>
      </c>
      <c r="G43" s="98"/>
      <c r="H43" s="98"/>
      <c r="I43" s="98"/>
      <c r="J43" s="98"/>
      <c r="K43" s="88"/>
    </row>
    <row r="44" spans="3:11" s="87" customFormat="1" ht="11.25">
      <c r="C44" s="88"/>
      <c r="D44" s="102" t="s">
        <v>110</v>
      </c>
      <c r="E44" s="100" t="s">
        <v>111</v>
      </c>
      <c r="F44" s="97">
        <v>97445</v>
      </c>
      <c r="G44" s="97">
        <v>7227</v>
      </c>
      <c r="H44" s="97">
        <v>65360</v>
      </c>
      <c r="I44" s="97">
        <v>24858</v>
      </c>
      <c r="J44" s="97">
        <v>0</v>
      </c>
      <c r="K44" s="88"/>
    </row>
    <row r="45" spans="3:16" s="87" customFormat="1" ht="11.25">
      <c r="C45" s="88"/>
      <c r="D45" s="103"/>
      <c r="E45" s="104" t="s">
        <v>111</v>
      </c>
      <c r="F45" s="105"/>
      <c r="G45" s="105"/>
      <c r="H45" s="105"/>
      <c r="I45" s="105"/>
      <c r="J45" s="105"/>
      <c r="K45" s="88"/>
      <c r="L45" s="92"/>
      <c r="N45" s="92"/>
      <c r="O45" s="92"/>
      <c r="P45" s="91"/>
    </row>
    <row r="46" spans="3:16" s="87" customFormat="1" ht="12.75">
      <c r="C46" s="88"/>
      <c r="D46" s="106" t="s">
        <v>112</v>
      </c>
      <c r="E46" s="107">
        <v>751</v>
      </c>
      <c r="F46" s="97">
        <v>14090</v>
      </c>
      <c r="G46" s="98">
        <v>0</v>
      </c>
      <c r="H46" s="98">
        <v>12733</v>
      </c>
      <c r="I46" s="98">
        <v>1357</v>
      </c>
      <c r="J46" s="98">
        <v>0</v>
      </c>
      <c r="K46" s="88"/>
      <c r="N46" s="91"/>
      <c r="O46" s="91"/>
      <c r="P46" s="91"/>
    </row>
    <row r="47" spans="3:11" s="87" customFormat="1" ht="12.75">
      <c r="C47" s="88"/>
      <c r="D47" s="106" t="s">
        <v>113</v>
      </c>
      <c r="E47" s="107">
        <v>752</v>
      </c>
      <c r="F47" s="97">
        <v>40840</v>
      </c>
      <c r="G47" s="98">
        <v>4386</v>
      </c>
      <c r="H47" s="98">
        <v>12953</v>
      </c>
      <c r="I47" s="98">
        <v>23501</v>
      </c>
      <c r="J47" s="98">
        <v>0</v>
      </c>
      <c r="K47" s="88"/>
    </row>
    <row r="48" spans="3:11" s="87" customFormat="1" ht="12.75">
      <c r="C48" s="88"/>
      <c r="D48" s="106" t="s">
        <v>114</v>
      </c>
      <c r="E48" s="107">
        <v>753</v>
      </c>
      <c r="F48" s="97">
        <v>0</v>
      </c>
      <c r="G48" s="98">
        <v>0</v>
      </c>
      <c r="H48" s="98">
        <v>0</v>
      </c>
      <c r="I48" s="98">
        <v>0</v>
      </c>
      <c r="J48" s="98">
        <v>0</v>
      </c>
      <c r="K48" s="88"/>
    </row>
    <row r="49" spans="3:11" s="87" customFormat="1" ht="12.75">
      <c r="C49" s="88"/>
      <c r="D49" s="106" t="s">
        <v>91</v>
      </c>
      <c r="E49" s="107">
        <v>754</v>
      </c>
      <c r="F49" s="97">
        <v>14810</v>
      </c>
      <c r="G49" s="98">
        <v>0</v>
      </c>
      <c r="H49" s="98">
        <v>14810</v>
      </c>
      <c r="I49" s="98">
        <v>0</v>
      </c>
      <c r="J49" s="98">
        <v>0</v>
      </c>
      <c r="K49" s="88"/>
    </row>
    <row r="50" spans="3:11" s="87" customFormat="1" ht="12.75">
      <c r="C50" s="88"/>
      <c r="D50" s="106" t="s">
        <v>162</v>
      </c>
      <c r="E50" s="107">
        <v>755</v>
      </c>
      <c r="F50" s="97">
        <v>0</v>
      </c>
      <c r="G50" s="98">
        <v>0</v>
      </c>
      <c r="H50" s="98">
        <v>0</v>
      </c>
      <c r="I50" s="98">
        <v>0</v>
      </c>
      <c r="J50" s="98">
        <v>0</v>
      </c>
      <c r="K50" s="88"/>
    </row>
    <row r="51" spans="3:11" s="87" customFormat="1" ht="25.5">
      <c r="C51" s="88"/>
      <c r="D51" s="106" t="s">
        <v>92</v>
      </c>
      <c r="E51" s="107">
        <v>755</v>
      </c>
      <c r="F51" s="97">
        <v>27705</v>
      </c>
      <c r="G51" s="98">
        <v>2841</v>
      </c>
      <c r="H51" s="98">
        <v>24864</v>
      </c>
      <c r="I51" s="98">
        <v>0</v>
      </c>
      <c r="J51" s="98">
        <v>0</v>
      </c>
      <c r="K51" s="88"/>
    </row>
    <row r="52" spans="3:11" s="87" customFormat="1" ht="11.25">
      <c r="C52" s="88"/>
      <c r="D52" s="108" t="s">
        <v>86</v>
      </c>
      <c r="E52" s="109"/>
      <c r="F52" s="109"/>
      <c r="G52" s="109"/>
      <c r="H52" s="109"/>
      <c r="I52" s="109"/>
      <c r="J52" s="109"/>
      <c r="K52" s="88"/>
    </row>
    <row r="53" spans="3:11" s="87" customFormat="1" ht="11.25">
      <c r="C53" s="88"/>
      <c r="D53" s="103" t="s">
        <v>115</v>
      </c>
      <c r="E53" s="100" t="s">
        <v>116</v>
      </c>
      <c r="F53" s="97">
        <v>411292.6</v>
      </c>
      <c r="G53" s="98">
        <v>0</v>
      </c>
      <c r="H53" s="98">
        <v>0</v>
      </c>
      <c r="I53" s="98">
        <v>28268</v>
      </c>
      <c r="J53" s="98">
        <v>383024.6</v>
      </c>
      <c r="K53" s="88"/>
    </row>
    <row r="54" spans="3:11" s="87" customFormat="1" ht="11.25">
      <c r="C54" s="88"/>
      <c r="D54" s="110" t="s">
        <v>62</v>
      </c>
      <c r="E54" s="100" t="s">
        <v>117</v>
      </c>
      <c r="F54" s="97">
        <v>1515429</v>
      </c>
      <c r="G54" s="98">
        <v>642255</v>
      </c>
      <c r="H54" s="98">
        <v>349660</v>
      </c>
      <c r="I54" s="98">
        <v>523514</v>
      </c>
      <c r="J54" s="98">
        <v>0</v>
      </c>
      <c r="K54" s="88"/>
    </row>
    <row r="55" spans="3:11" s="87" customFormat="1" ht="11.25">
      <c r="C55" s="88"/>
      <c r="D55" s="110" t="s">
        <v>63</v>
      </c>
      <c r="E55" s="100" t="s">
        <v>118</v>
      </c>
      <c r="F55" s="97">
        <v>0</v>
      </c>
      <c r="G55" s="98">
        <v>0</v>
      </c>
      <c r="H55" s="98">
        <v>0</v>
      </c>
      <c r="I55" s="98">
        <v>0</v>
      </c>
      <c r="J55" s="98">
        <v>0</v>
      </c>
      <c r="K55" s="88"/>
    </row>
    <row r="56" spans="3:11" s="87" customFormat="1" ht="11.25">
      <c r="C56" s="88"/>
      <c r="D56" s="110" t="s">
        <v>65</v>
      </c>
      <c r="E56" s="100" t="s">
        <v>119</v>
      </c>
      <c r="F56" s="97">
        <v>0</v>
      </c>
      <c r="G56" s="98">
        <v>0</v>
      </c>
      <c r="H56" s="98">
        <v>0</v>
      </c>
      <c r="I56" s="98">
        <v>0</v>
      </c>
      <c r="J56" s="98">
        <v>0</v>
      </c>
      <c r="K56" s="88"/>
    </row>
    <row r="57" spans="3:11" s="87" customFormat="1" ht="11.25">
      <c r="C57" s="88"/>
      <c r="D57" s="110" t="s">
        <v>120</v>
      </c>
      <c r="E57" s="100" t="s">
        <v>121</v>
      </c>
      <c r="F57" s="97">
        <v>126815.5</v>
      </c>
      <c r="G57" s="98">
        <v>13630</v>
      </c>
      <c r="H57" s="98">
        <v>15480</v>
      </c>
      <c r="I57" s="98">
        <v>30766</v>
      </c>
      <c r="J57" s="98">
        <v>66939.5</v>
      </c>
      <c r="K57" s="88"/>
    </row>
    <row r="58" spans="3:11" s="87" customFormat="1" ht="22.5">
      <c r="C58" s="88"/>
      <c r="D58" s="102" t="s">
        <v>122</v>
      </c>
      <c r="E58" s="100" t="s">
        <v>123</v>
      </c>
      <c r="F58" s="97">
        <v>0</v>
      </c>
      <c r="G58" s="98">
        <v>0</v>
      </c>
      <c r="H58" s="98">
        <v>0</v>
      </c>
      <c r="I58" s="98">
        <v>0</v>
      </c>
      <c r="J58" s="98">
        <v>0</v>
      </c>
      <c r="K58" s="88"/>
    </row>
    <row r="59" spans="3:11" s="87" customFormat="1" ht="25.5">
      <c r="C59" s="88"/>
      <c r="D59" s="99" t="s">
        <v>124</v>
      </c>
      <c r="E59" s="100" t="s">
        <v>125</v>
      </c>
      <c r="F59" s="151">
        <v>126815.5</v>
      </c>
      <c r="G59" s="98">
        <v>13630</v>
      </c>
      <c r="H59" s="98">
        <v>15480</v>
      </c>
      <c r="I59" s="98">
        <v>30766</v>
      </c>
      <c r="J59" s="98">
        <v>66939.5</v>
      </c>
      <c r="K59" s="88"/>
    </row>
    <row r="60" spans="3:11" s="87" customFormat="1" ht="33.75">
      <c r="C60" s="88"/>
      <c r="D60" s="111" t="s">
        <v>126</v>
      </c>
      <c r="E60" s="100" t="s">
        <v>127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88"/>
    </row>
    <row r="61" spans="4:19" ht="11.25">
      <c r="D61" s="110" t="s">
        <v>66</v>
      </c>
      <c r="E61" s="100" t="s">
        <v>128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0"/>
      <c r="L61" s="90"/>
      <c r="M61" s="90"/>
      <c r="N61" s="90"/>
      <c r="O61" s="90"/>
      <c r="P61" s="90"/>
      <c r="Q61" s="90"/>
      <c r="R61" s="89"/>
      <c r="S61" s="89"/>
    </row>
    <row r="62" spans="3:11" s="87" customFormat="1" ht="15" customHeight="1">
      <c r="C62" s="88"/>
      <c r="D62" s="143" t="s">
        <v>158</v>
      </c>
      <c r="E62" s="143"/>
      <c r="F62" s="143"/>
      <c r="G62" s="143"/>
      <c r="H62" s="143"/>
      <c r="I62" s="143"/>
      <c r="J62" s="143"/>
      <c r="K62" s="88"/>
    </row>
    <row r="63" spans="4:19" ht="11.25">
      <c r="D63" s="110" t="s">
        <v>79</v>
      </c>
      <c r="E63" s="100" t="s">
        <v>129</v>
      </c>
      <c r="F63" s="116">
        <v>202.84594240837694</v>
      </c>
      <c r="G63" s="116">
        <v>131.9755048616305</v>
      </c>
      <c r="H63" s="116">
        <v>42.44577412116679</v>
      </c>
      <c r="I63" s="116">
        <v>28.20961106955871</v>
      </c>
      <c r="J63" s="116">
        <v>0.21505235602094241</v>
      </c>
      <c r="K63" s="90"/>
      <c r="L63" s="90"/>
      <c r="M63" s="90"/>
      <c r="N63" s="90"/>
      <c r="O63" s="90"/>
      <c r="P63" s="90"/>
      <c r="Q63" s="90"/>
      <c r="R63" s="89"/>
      <c r="S63" s="89"/>
    </row>
    <row r="64" spans="4:19" ht="12.75">
      <c r="D64" s="152" t="s">
        <v>80</v>
      </c>
      <c r="E64" s="100" t="s">
        <v>130</v>
      </c>
      <c r="F64" s="153">
        <v>114.4353029169783</v>
      </c>
      <c r="G64" s="118">
        <v>97.56066005983544</v>
      </c>
      <c r="H64" s="118">
        <v>12.200962976813763</v>
      </c>
      <c r="I64" s="118">
        <v>4.673679880329095</v>
      </c>
      <c r="J64" s="118">
        <v>0</v>
      </c>
      <c r="K64" s="90"/>
      <c r="L64" s="90"/>
      <c r="M64" s="90"/>
      <c r="N64" s="90"/>
      <c r="O64" s="90"/>
      <c r="P64" s="90"/>
      <c r="Q64" s="90"/>
      <c r="R64" s="89"/>
      <c r="S64" s="89"/>
    </row>
    <row r="65" spans="4:19" ht="11.25">
      <c r="D65" s="102" t="s">
        <v>81</v>
      </c>
      <c r="E65" s="100" t="s">
        <v>131</v>
      </c>
      <c r="F65" s="116">
        <v>15.108451757666417</v>
      </c>
      <c r="G65" s="116">
        <v>0</v>
      </c>
      <c r="H65" s="116">
        <v>0</v>
      </c>
      <c r="I65" s="116">
        <v>14.902767389678385</v>
      </c>
      <c r="J65" s="116">
        <v>0.2056843679880329</v>
      </c>
      <c r="K65" s="90"/>
      <c r="L65" s="90"/>
      <c r="M65" s="90"/>
      <c r="N65" s="90"/>
      <c r="O65" s="90"/>
      <c r="P65" s="90"/>
      <c r="Q65" s="90"/>
      <c r="R65" s="89"/>
      <c r="S65" s="89"/>
    </row>
    <row r="66" spans="4:19" ht="11.25">
      <c r="D66" s="103"/>
      <c r="E66" s="104" t="s">
        <v>131</v>
      </c>
      <c r="F66" s="105"/>
      <c r="G66" s="105"/>
      <c r="H66" s="105"/>
      <c r="I66" s="105"/>
      <c r="J66" s="105"/>
      <c r="K66" s="90"/>
      <c r="L66" s="90"/>
      <c r="M66" s="90"/>
      <c r="N66" s="90"/>
      <c r="O66" s="90"/>
      <c r="P66" s="90"/>
      <c r="Q66" s="90"/>
      <c r="R66" s="89"/>
      <c r="S66" s="89"/>
    </row>
    <row r="67" spans="4:19" ht="12.75">
      <c r="D67" s="106" t="s">
        <v>83</v>
      </c>
      <c r="E67" s="107">
        <v>1061</v>
      </c>
      <c r="F67" s="116">
        <v>14.824233358264772</v>
      </c>
      <c r="G67" s="118"/>
      <c r="H67" s="118"/>
      <c r="I67" s="118">
        <v>14.824233358264772</v>
      </c>
      <c r="J67" s="118">
        <v>0</v>
      </c>
      <c r="K67" s="90"/>
      <c r="L67" s="90"/>
      <c r="M67" s="90"/>
      <c r="N67" s="90"/>
      <c r="O67" s="90"/>
      <c r="P67" s="90"/>
      <c r="Q67" s="90"/>
      <c r="R67" s="89"/>
      <c r="S67" s="89"/>
    </row>
    <row r="68" spans="4:19" ht="25.5">
      <c r="D68" s="121" t="s">
        <v>84</v>
      </c>
      <c r="E68" s="107">
        <v>1062</v>
      </c>
      <c r="F68" s="116">
        <v>0.07853403141361257</v>
      </c>
      <c r="G68" s="118"/>
      <c r="H68" s="118"/>
      <c r="I68" s="118">
        <v>0.07853403141361257</v>
      </c>
      <c r="J68" s="118">
        <v>0</v>
      </c>
      <c r="K68" s="90"/>
      <c r="L68" s="90"/>
      <c r="M68" s="90"/>
      <c r="N68" s="90"/>
      <c r="O68" s="90"/>
      <c r="P68" s="90"/>
      <c r="Q68" s="90"/>
      <c r="R68" s="89"/>
      <c r="S68" s="89"/>
    </row>
    <row r="69" spans="4:19" ht="25.5">
      <c r="D69" s="121" t="s">
        <v>85</v>
      </c>
      <c r="E69" s="107">
        <v>1062</v>
      </c>
      <c r="F69" s="116">
        <v>0.2056843679880329</v>
      </c>
      <c r="G69" s="118"/>
      <c r="H69" s="118"/>
      <c r="I69" s="118">
        <v>0</v>
      </c>
      <c r="J69" s="118">
        <v>0.2056843679880329</v>
      </c>
      <c r="K69" s="90"/>
      <c r="L69" s="90"/>
      <c r="M69" s="90"/>
      <c r="N69" s="90"/>
      <c r="O69" s="90"/>
      <c r="P69" s="90"/>
      <c r="Q69" s="90"/>
      <c r="R69" s="89"/>
      <c r="S69" s="89"/>
    </row>
    <row r="70" spans="4:19" ht="11.25">
      <c r="D70" s="108" t="s">
        <v>86</v>
      </c>
      <c r="E70" s="109"/>
      <c r="F70" s="119"/>
      <c r="G70" s="120"/>
      <c r="H70" s="119"/>
      <c r="I70" s="119"/>
      <c r="J70" s="119"/>
      <c r="K70" s="90"/>
      <c r="L70" s="90"/>
      <c r="M70" s="90"/>
      <c r="N70" s="90"/>
      <c r="O70" s="90"/>
      <c r="P70" s="90"/>
      <c r="Q70" s="90"/>
      <c r="R70" s="89"/>
      <c r="S70" s="89"/>
    </row>
    <row r="71" spans="4:19" ht="11.25">
      <c r="D71" s="102" t="s">
        <v>87</v>
      </c>
      <c r="E71" s="100" t="s">
        <v>132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90"/>
      <c r="L71" s="90"/>
      <c r="M71" s="90"/>
      <c r="N71" s="90"/>
      <c r="O71" s="90"/>
      <c r="P71" s="90"/>
      <c r="Q71" s="90"/>
      <c r="R71" s="89"/>
      <c r="S71" s="89"/>
    </row>
    <row r="72" spans="4:19" ht="11.25" customHeight="1">
      <c r="D72" s="103"/>
      <c r="E72" s="104" t="s">
        <v>132</v>
      </c>
      <c r="F72" s="105"/>
      <c r="G72" s="105"/>
      <c r="H72" s="105"/>
      <c r="I72" s="105"/>
      <c r="J72" s="105"/>
      <c r="K72" s="90"/>
      <c r="L72" s="90"/>
      <c r="M72" s="90"/>
      <c r="N72" s="90"/>
      <c r="O72" s="90"/>
      <c r="P72" s="90"/>
      <c r="Q72" s="90"/>
      <c r="R72" s="89"/>
      <c r="S72" s="89"/>
    </row>
    <row r="73" spans="4:19" ht="11.25">
      <c r="D73" s="108" t="s">
        <v>86</v>
      </c>
      <c r="E73" s="109"/>
      <c r="F73" s="119"/>
      <c r="G73" s="119"/>
      <c r="H73" s="119"/>
      <c r="I73" s="119"/>
      <c r="J73" s="119"/>
      <c r="K73" s="90"/>
      <c r="L73" s="90"/>
      <c r="M73" s="90"/>
      <c r="N73" s="90"/>
      <c r="O73" s="90"/>
      <c r="P73" s="90"/>
      <c r="Q73" s="90"/>
      <c r="R73" s="89"/>
      <c r="S73" s="89"/>
    </row>
    <row r="74" spans="4:19" ht="12" customHeight="1">
      <c r="D74" s="102" t="s">
        <v>89</v>
      </c>
      <c r="E74" s="100" t="s">
        <v>133</v>
      </c>
      <c r="F74" s="116">
        <v>73.30218773373223</v>
      </c>
      <c r="G74" s="116">
        <v>34.41484480179506</v>
      </c>
      <c r="H74" s="116">
        <v>30.24481114435303</v>
      </c>
      <c r="I74" s="116">
        <v>8.633163799551234</v>
      </c>
      <c r="J74" s="116">
        <v>0.009367988032909499</v>
      </c>
      <c r="K74" s="90"/>
      <c r="L74" s="90"/>
      <c r="M74" s="90"/>
      <c r="N74" s="90"/>
      <c r="O74" s="90"/>
      <c r="P74" s="90"/>
      <c r="Q74" s="90"/>
      <c r="R74" s="89"/>
      <c r="S74" s="89"/>
    </row>
    <row r="75" spans="4:19" ht="11.25">
      <c r="D75" s="103"/>
      <c r="E75" s="104" t="s">
        <v>133</v>
      </c>
      <c r="F75" s="105"/>
      <c r="G75" s="105"/>
      <c r="H75" s="105"/>
      <c r="I75" s="105"/>
      <c r="J75" s="105"/>
      <c r="K75" s="90"/>
      <c r="L75" s="90"/>
      <c r="M75" s="90"/>
      <c r="N75" s="90"/>
      <c r="O75" s="90"/>
      <c r="P75" s="90"/>
      <c r="Q75" s="90"/>
      <c r="R75" s="89"/>
      <c r="S75" s="89"/>
    </row>
    <row r="76" spans="4:19" ht="12.75">
      <c r="D76" s="106" t="s">
        <v>91</v>
      </c>
      <c r="E76" s="107">
        <v>1461</v>
      </c>
      <c r="F76" s="116">
        <v>38.13939977561705</v>
      </c>
      <c r="G76" s="118">
        <v>0</v>
      </c>
      <c r="H76" s="118">
        <v>30.24481114435303</v>
      </c>
      <c r="I76" s="118">
        <v>7.885220643231115</v>
      </c>
      <c r="J76" s="118">
        <v>0.009367988032909499</v>
      </c>
      <c r="K76" s="90"/>
      <c r="L76" s="90"/>
      <c r="M76" s="90"/>
      <c r="N76" s="90"/>
      <c r="O76" s="90"/>
      <c r="P76" s="90"/>
      <c r="Q76" s="90"/>
      <c r="R76" s="89"/>
      <c r="S76" s="89"/>
    </row>
    <row r="77" spans="4:19" ht="25.5">
      <c r="D77" s="106" t="s">
        <v>92</v>
      </c>
      <c r="E77" s="107">
        <v>1462</v>
      </c>
      <c r="F77" s="116">
        <v>34.41484480179506</v>
      </c>
      <c r="G77" s="118">
        <v>34.41484480179506</v>
      </c>
      <c r="H77" s="118">
        <v>0</v>
      </c>
      <c r="I77" s="118">
        <v>0</v>
      </c>
      <c r="J77" s="118">
        <v>0</v>
      </c>
      <c r="K77" s="90"/>
      <c r="L77" s="90"/>
      <c r="M77" s="90"/>
      <c r="N77" s="90"/>
      <c r="O77" s="90"/>
      <c r="P77" s="90"/>
      <c r="Q77" s="90"/>
      <c r="R77" s="89"/>
      <c r="S77" s="89"/>
    </row>
    <row r="78" spans="3:16" s="87" customFormat="1" ht="38.25">
      <c r="C78" s="88"/>
      <c r="D78" s="106" t="s">
        <v>159</v>
      </c>
      <c r="E78" s="107">
        <v>1463</v>
      </c>
      <c r="F78" s="116">
        <v>0.7479431563201197</v>
      </c>
      <c r="G78" s="118">
        <v>0</v>
      </c>
      <c r="H78" s="118">
        <v>0</v>
      </c>
      <c r="I78" s="118">
        <v>0.7479431563201197</v>
      </c>
      <c r="J78" s="118">
        <v>0</v>
      </c>
      <c r="K78" s="88"/>
      <c r="L78" s="92"/>
      <c r="M78" s="92"/>
      <c r="N78" s="92"/>
      <c r="O78" s="92"/>
      <c r="P78" s="92"/>
    </row>
    <row r="79" spans="4:19" ht="11.25">
      <c r="D79" s="108" t="s">
        <v>86</v>
      </c>
      <c r="E79" s="109"/>
      <c r="F79" s="119"/>
      <c r="G79" s="119"/>
      <c r="H79" s="119"/>
      <c r="I79" s="119"/>
      <c r="J79" s="119"/>
      <c r="K79" s="90"/>
      <c r="L79" s="90"/>
      <c r="M79" s="90"/>
      <c r="N79" s="90"/>
      <c r="O79" s="90"/>
      <c r="P79" s="90"/>
      <c r="Q79" s="90"/>
      <c r="R79" s="89"/>
      <c r="S79" s="89"/>
    </row>
    <row r="80" spans="4:19" ht="22.5">
      <c r="D80" s="110" t="s">
        <v>60</v>
      </c>
      <c r="E80" s="100" t="s">
        <v>134</v>
      </c>
      <c r="F80" s="116">
        <v>283.36368735976066</v>
      </c>
      <c r="G80" s="116">
        <v>0</v>
      </c>
      <c r="H80" s="116">
        <v>69.65220643231115</v>
      </c>
      <c r="I80" s="116">
        <v>115.82180254300673</v>
      </c>
      <c r="J80" s="116">
        <v>97.88967838444279</v>
      </c>
      <c r="K80" s="90"/>
      <c r="L80" s="90"/>
      <c r="M80" s="90"/>
      <c r="N80" s="90"/>
      <c r="O80" s="90"/>
      <c r="P80" s="90"/>
      <c r="Q80" s="90"/>
      <c r="R80" s="89"/>
      <c r="S80" s="89"/>
    </row>
    <row r="81" spans="4:19" ht="11.25">
      <c r="D81" s="102" t="s">
        <v>0</v>
      </c>
      <c r="E81" s="100" t="s">
        <v>135</v>
      </c>
      <c r="F81" s="116">
        <v>120.09255796559461</v>
      </c>
      <c r="G81" s="105"/>
      <c r="H81" s="118">
        <v>69.65220643231115</v>
      </c>
      <c r="I81" s="118">
        <v>50.44035153328347</v>
      </c>
      <c r="J81" s="118"/>
      <c r="K81" s="90"/>
      <c r="L81" s="90"/>
      <c r="M81" s="90"/>
      <c r="N81" s="90"/>
      <c r="O81" s="90"/>
      <c r="P81" s="90"/>
      <c r="Q81" s="90"/>
      <c r="R81" s="89"/>
      <c r="S81" s="89"/>
    </row>
    <row r="82" spans="4:19" ht="11.25">
      <c r="D82" s="102" t="s">
        <v>13</v>
      </c>
      <c r="E82" s="100" t="s">
        <v>136</v>
      </c>
      <c r="F82" s="116">
        <v>65.38145100972326</v>
      </c>
      <c r="G82" s="118"/>
      <c r="H82" s="105"/>
      <c r="I82" s="118">
        <v>65.38145100972326</v>
      </c>
      <c r="J82" s="118"/>
      <c r="K82" s="90"/>
      <c r="L82" s="90"/>
      <c r="M82" s="90"/>
      <c r="N82" s="90"/>
      <c r="O82" s="90"/>
      <c r="P82" s="90"/>
      <c r="Q82" s="90"/>
      <c r="R82" s="89"/>
      <c r="S82" s="89"/>
    </row>
    <row r="83" spans="4:19" ht="11.25">
      <c r="D83" s="102" t="s">
        <v>59</v>
      </c>
      <c r="E83" s="100" t="s">
        <v>137</v>
      </c>
      <c r="F83" s="116">
        <v>97.88967838444279</v>
      </c>
      <c r="G83" s="118"/>
      <c r="H83" s="118"/>
      <c r="I83" s="105"/>
      <c r="J83" s="118">
        <v>97.88967838444279</v>
      </c>
      <c r="K83" s="90"/>
      <c r="L83" s="90"/>
      <c r="M83" s="90"/>
      <c r="N83" s="90"/>
      <c r="O83" s="90"/>
      <c r="P83" s="90"/>
      <c r="Q83" s="90"/>
      <c r="R83" s="89"/>
      <c r="S83" s="89"/>
    </row>
    <row r="84" spans="4:19" ht="11.25">
      <c r="D84" s="102" t="s">
        <v>61</v>
      </c>
      <c r="E84" s="100" t="s">
        <v>138</v>
      </c>
      <c r="F84" s="116">
        <v>0</v>
      </c>
      <c r="G84" s="118"/>
      <c r="H84" s="118"/>
      <c r="I84" s="118"/>
      <c r="J84" s="105"/>
      <c r="K84" s="90"/>
      <c r="L84" s="90"/>
      <c r="M84" s="90"/>
      <c r="N84" s="90"/>
      <c r="O84" s="90"/>
      <c r="P84" s="90"/>
      <c r="Q84" s="90"/>
      <c r="R84" s="89"/>
      <c r="S84" s="89"/>
    </row>
    <row r="85" spans="4:19" ht="11.25">
      <c r="D85" s="111" t="s">
        <v>64</v>
      </c>
      <c r="E85" s="100" t="s">
        <v>139</v>
      </c>
      <c r="F85" s="116">
        <v>0</v>
      </c>
      <c r="G85" s="118"/>
      <c r="H85" s="118"/>
      <c r="I85" s="118"/>
      <c r="J85" s="118"/>
      <c r="K85" s="90"/>
      <c r="L85" s="90"/>
      <c r="M85" s="90"/>
      <c r="N85" s="90"/>
      <c r="O85" s="90"/>
      <c r="P85" s="90"/>
      <c r="Q85" s="90"/>
      <c r="R85" s="89"/>
      <c r="S85" s="89"/>
    </row>
    <row r="86" spans="4:19" ht="14.25">
      <c r="D86" s="99" t="s">
        <v>99</v>
      </c>
      <c r="E86" s="112" t="s">
        <v>140</v>
      </c>
      <c r="F86" s="154">
        <v>179.13324607329844</v>
      </c>
      <c r="G86" s="116">
        <v>9.334330590875094</v>
      </c>
      <c r="H86" s="116">
        <v>43.82198952879581</v>
      </c>
      <c r="I86" s="116">
        <v>40.38893044128646</v>
      </c>
      <c r="J86" s="116">
        <v>85.58799551234105</v>
      </c>
      <c r="K86" s="90"/>
      <c r="L86" s="90"/>
      <c r="M86" s="90"/>
      <c r="N86" s="90"/>
      <c r="O86" s="90"/>
      <c r="P86" s="90"/>
      <c r="Q86" s="90"/>
      <c r="R86" s="89"/>
      <c r="S86" s="89"/>
    </row>
    <row r="87" spans="4:19" ht="22.5">
      <c r="D87" s="102" t="s">
        <v>101</v>
      </c>
      <c r="E87" s="100" t="s">
        <v>141</v>
      </c>
      <c r="F87" s="116">
        <v>0</v>
      </c>
      <c r="G87" s="118"/>
      <c r="H87" s="118"/>
      <c r="I87" s="118"/>
      <c r="J87" s="118"/>
      <c r="K87" s="90"/>
      <c r="L87" s="90"/>
      <c r="M87" s="90"/>
      <c r="N87" s="90"/>
      <c r="O87" s="90"/>
      <c r="P87" s="90"/>
      <c r="Q87" s="90"/>
      <c r="R87" s="89"/>
      <c r="S87" s="89"/>
    </row>
    <row r="88" spans="4:19" ht="22.5">
      <c r="D88" s="113" t="s">
        <v>103</v>
      </c>
      <c r="E88" s="100" t="s">
        <v>142</v>
      </c>
      <c r="F88" s="116">
        <v>0</v>
      </c>
      <c r="G88" s="118"/>
      <c r="H88" s="118"/>
      <c r="I88" s="118"/>
      <c r="J88" s="118"/>
      <c r="K88" s="90"/>
      <c r="L88" s="90"/>
      <c r="M88" s="90"/>
      <c r="N88" s="90"/>
      <c r="O88" s="90"/>
      <c r="P88" s="90"/>
      <c r="Q88" s="90"/>
      <c r="R88" s="89"/>
      <c r="S88" s="89"/>
    </row>
    <row r="89" spans="4:19" ht="11.25">
      <c r="D89" s="102" t="s">
        <v>105</v>
      </c>
      <c r="E89" s="100" t="s">
        <v>143</v>
      </c>
      <c r="F89" s="116">
        <v>84.00654450261779</v>
      </c>
      <c r="G89" s="118">
        <v>7.982984293193717</v>
      </c>
      <c r="H89" s="118">
        <v>31.600598354525054</v>
      </c>
      <c r="I89" s="118">
        <v>30.455123410620793</v>
      </c>
      <c r="J89" s="118">
        <v>13.967838444278234</v>
      </c>
      <c r="K89" s="90"/>
      <c r="L89" s="90"/>
      <c r="M89" s="90"/>
      <c r="N89" s="90"/>
      <c r="O89" s="90"/>
      <c r="P89" s="90"/>
      <c r="Q89" s="90"/>
      <c r="R89" s="89"/>
      <c r="S89" s="89"/>
    </row>
    <row r="90" spans="4:19" ht="11.25">
      <c r="D90" s="113" t="s">
        <v>107</v>
      </c>
      <c r="E90" s="100" t="s">
        <v>144</v>
      </c>
      <c r="F90" s="116">
        <v>84.00654450261779</v>
      </c>
      <c r="G90" s="118">
        <v>7.982984293193717</v>
      </c>
      <c r="H90" s="118">
        <v>31.600598354525054</v>
      </c>
      <c r="I90" s="118">
        <v>30.455123410620793</v>
      </c>
      <c r="J90" s="118">
        <v>13.967838444278234</v>
      </c>
      <c r="K90" s="90"/>
      <c r="L90" s="90"/>
      <c r="M90" s="90"/>
      <c r="N90" s="90"/>
      <c r="O90" s="90"/>
      <c r="P90" s="90"/>
      <c r="Q90" s="90"/>
      <c r="R90" s="89"/>
      <c r="S90" s="89"/>
    </row>
    <row r="91" spans="4:19" ht="22.5">
      <c r="D91" s="114" t="s">
        <v>103</v>
      </c>
      <c r="E91" s="100" t="s">
        <v>145</v>
      </c>
      <c r="F91" s="116">
        <v>0</v>
      </c>
      <c r="G91" s="118"/>
      <c r="H91" s="118"/>
      <c r="I91" s="118"/>
      <c r="J91" s="118"/>
      <c r="K91" s="90"/>
      <c r="L91" s="90"/>
      <c r="M91" s="90"/>
      <c r="N91" s="90"/>
      <c r="O91" s="90"/>
      <c r="P91" s="90"/>
      <c r="Q91" s="90"/>
      <c r="R91" s="89"/>
      <c r="S91" s="89"/>
    </row>
    <row r="92" spans="4:19" ht="11.25">
      <c r="D92" s="102" t="s">
        <v>110</v>
      </c>
      <c r="E92" s="100" t="s">
        <v>146</v>
      </c>
      <c r="F92" s="116">
        <v>18.220830216903515</v>
      </c>
      <c r="G92" s="116">
        <v>1.3513462976813764</v>
      </c>
      <c r="H92" s="116">
        <v>12.221391174270755</v>
      </c>
      <c r="I92" s="116">
        <v>4.648092744951383</v>
      </c>
      <c r="J92" s="116">
        <v>0</v>
      </c>
      <c r="K92" s="90"/>
      <c r="L92" s="90"/>
      <c r="M92" s="90"/>
      <c r="N92" s="90"/>
      <c r="O92" s="90"/>
      <c r="P92" s="90"/>
      <c r="Q92" s="90"/>
      <c r="R92" s="89"/>
      <c r="S92" s="89"/>
    </row>
    <row r="93" spans="4:19" ht="11.25">
      <c r="D93" s="103"/>
      <c r="E93" s="104" t="s">
        <v>146</v>
      </c>
      <c r="F93" s="105"/>
      <c r="G93" s="105"/>
      <c r="H93" s="105"/>
      <c r="I93" s="105"/>
      <c r="J93" s="105"/>
      <c r="K93" s="89"/>
      <c r="L93" s="89"/>
      <c r="M93" s="89"/>
      <c r="N93" s="89"/>
      <c r="O93" s="89"/>
      <c r="P93" s="89"/>
      <c r="Q93" s="89"/>
      <c r="R93" s="89"/>
      <c r="S93" s="89"/>
    </row>
    <row r="94" spans="4:19" ht="12.75">
      <c r="D94" s="106" t="s">
        <v>112</v>
      </c>
      <c r="E94" s="107">
        <v>1781</v>
      </c>
      <c r="F94" s="116">
        <v>2.6346297681376214</v>
      </c>
      <c r="G94" s="118">
        <v>0</v>
      </c>
      <c r="H94" s="118">
        <v>2.380890052356021</v>
      </c>
      <c r="I94" s="118">
        <v>0.2537397157816006</v>
      </c>
      <c r="J94" s="118">
        <v>0</v>
      </c>
      <c r="K94" s="89"/>
      <c r="L94" s="89"/>
      <c r="M94" s="89"/>
      <c r="N94" s="89"/>
      <c r="O94" s="89"/>
      <c r="P94" s="89"/>
      <c r="Q94" s="89"/>
      <c r="R94" s="89"/>
      <c r="S94" s="89"/>
    </row>
    <row r="95" spans="4:19" ht="12.75">
      <c r="D95" s="106" t="s">
        <v>113</v>
      </c>
      <c r="E95" s="107">
        <v>1782</v>
      </c>
      <c r="F95" s="116">
        <v>7.636499626028421</v>
      </c>
      <c r="G95" s="118">
        <v>0.8201196709050113</v>
      </c>
      <c r="H95" s="118">
        <v>2.4220269259536273</v>
      </c>
      <c r="I95" s="118">
        <v>4.394353029169783</v>
      </c>
      <c r="J95" s="118">
        <v>0</v>
      </c>
      <c r="K95" s="89"/>
      <c r="L95" s="89"/>
      <c r="M95" s="89"/>
      <c r="N95" s="89"/>
      <c r="O95" s="89"/>
      <c r="P95" s="89"/>
      <c r="Q95" s="89"/>
      <c r="R95" s="89"/>
      <c r="S95" s="89"/>
    </row>
    <row r="96" spans="4:19" ht="12.75">
      <c r="D96" s="106" t="s">
        <v>114</v>
      </c>
      <c r="E96" s="107">
        <v>1783</v>
      </c>
      <c r="F96" s="116">
        <v>0</v>
      </c>
      <c r="G96" s="118">
        <v>0</v>
      </c>
      <c r="H96" s="118">
        <v>0</v>
      </c>
      <c r="I96" s="118">
        <v>0</v>
      </c>
      <c r="J96" s="118">
        <v>0</v>
      </c>
      <c r="K96" s="89"/>
      <c r="L96" s="89"/>
      <c r="M96" s="89"/>
      <c r="N96" s="89"/>
      <c r="O96" s="89"/>
      <c r="P96" s="89"/>
      <c r="Q96" s="89"/>
      <c r="R96" s="89"/>
      <c r="S96" s="89"/>
    </row>
    <row r="97" spans="4:10" ht="12.75">
      <c r="D97" s="106" t="s">
        <v>91</v>
      </c>
      <c r="E97" s="107">
        <v>1784</v>
      </c>
      <c r="F97" s="116">
        <v>2.7692595362752432</v>
      </c>
      <c r="G97" s="118">
        <v>0</v>
      </c>
      <c r="H97" s="118">
        <v>2.7692595362752432</v>
      </c>
      <c r="I97" s="118">
        <v>0</v>
      </c>
      <c r="J97" s="118">
        <v>0</v>
      </c>
    </row>
    <row r="98" spans="4:10" ht="12.75">
      <c r="D98" s="106" t="s">
        <v>162</v>
      </c>
      <c r="E98" s="107"/>
      <c r="F98" s="116">
        <v>0</v>
      </c>
      <c r="G98" s="118">
        <v>0</v>
      </c>
      <c r="H98" s="118">
        <v>0</v>
      </c>
      <c r="I98" s="118">
        <v>0</v>
      </c>
      <c r="J98" s="118">
        <v>0</v>
      </c>
    </row>
    <row r="99" spans="4:10" ht="25.5">
      <c r="D99" s="106" t="s">
        <v>92</v>
      </c>
      <c r="E99" s="107">
        <v>1785</v>
      </c>
      <c r="F99" s="116">
        <v>5.180441286462229</v>
      </c>
      <c r="G99" s="118">
        <v>0.531226626776365</v>
      </c>
      <c r="H99" s="118">
        <v>4.649214659685864</v>
      </c>
      <c r="I99" s="118">
        <v>0</v>
      </c>
      <c r="J99" s="118">
        <v>0</v>
      </c>
    </row>
    <row r="100" spans="4:10" ht="11.25">
      <c r="D100" s="108" t="s">
        <v>86</v>
      </c>
      <c r="E100" s="109"/>
      <c r="F100" s="119"/>
      <c r="G100" s="119"/>
      <c r="H100" s="119"/>
      <c r="I100" s="119"/>
      <c r="J100" s="119"/>
    </row>
    <row r="101" spans="4:10" ht="11.25">
      <c r="D101" s="103" t="s">
        <v>115</v>
      </c>
      <c r="E101" s="100" t="s">
        <v>147</v>
      </c>
      <c r="F101" s="116">
        <v>76.90587135377712</v>
      </c>
      <c r="G101" s="118">
        <v>0</v>
      </c>
      <c r="H101" s="118">
        <v>0</v>
      </c>
      <c r="I101" s="118">
        <v>5.285714285714286</v>
      </c>
      <c r="J101" s="118">
        <v>71.62015706806282</v>
      </c>
    </row>
    <row r="102" spans="4:10" ht="11.25">
      <c r="D102" s="110" t="s">
        <v>62</v>
      </c>
      <c r="E102" s="100" t="s">
        <v>148</v>
      </c>
      <c r="F102" s="116">
        <v>283.36368735976066</v>
      </c>
      <c r="G102" s="118">
        <v>120.09255796559461</v>
      </c>
      <c r="H102" s="118">
        <v>65.38145100972326</v>
      </c>
      <c r="I102" s="118">
        <v>97.88967838444279</v>
      </c>
      <c r="J102" s="118">
        <v>0</v>
      </c>
    </row>
    <row r="103" spans="4:10" ht="11.25">
      <c r="D103" s="110" t="s">
        <v>63</v>
      </c>
      <c r="E103" s="100" t="s">
        <v>149</v>
      </c>
      <c r="F103" s="116">
        <v>0</v>
      </c>
      <c r="G103" s="118">
        <v>0</v>
      </c>
      <c r="H103" s="118">
        <v>0</v>
      </c>
      <c r="I103" s="118">
        <v>0</v>
      </c>
      <c r="J103" s="118">
        <v>0</v>
      </c>
    </row>
    <row r="104" spans="4:10" ht="11.25">
      <c r="D104" s="110" t="s">
        <v>65</v>
      </c>
      <c r="E104" s="100" t="s">
        <v>150</v>
      </c>
      <c r="F104" s="116">
        <v>0</v>
      </c>
      <c r="G104" s="118">
        <v>0</v>
      </c>
      <c r="H104" s="118">
        <v>0</v>
      </c>
      <c r="I104" s="118">
        <v>0</v>
      </c>
      <c r="J104" s="118">
        <v>0</v>
      </c>
    </row>
    <row r="105" spans="4:10" ht="11.25">
      <c r="D105" s="110" t="s">
        <v>120</v>
      </c>
      <c r="E105" s="100" t="s">
        <v>151</v>
      </c>
      <c r="F105" s="116">
        <v>23.712696335078533</v>
      </c>
      <c r="G105" s="118">
        <v>2.5486163051608077</v>
      </c>
      <c r="H105" s="118">
        <v>2.894540014958863</v>
      </c>
      <c r="I105" s="118">
        <v>5.752804786836201</v>
      </c>
      <c r="J105" s="118">
        <v>12.516735228122663</v>
      </c>
    </row>
    <row r="106" spans="4:10" ht="11.25">
      <c r="D106" s="102" t="s">
        <v>152</v>
      </c>
      <c r="E106" s="100" t="s">
        <v>153</v>
      </c>
      <c r="F106" s="116">
        <v>0</v>
      </c>
      <c r="G106" s="118">
        <v>0</v>
      </c>
      <c r="H106" s="118">
        <v>0</v>
      </c>
      <c r="I106" s="118">
        <v>0</v>
      </c>
      <c r="J106" s="118">
        <v>0</v>
      </c>
    </row>
    <row r="107" spans="4:10" ht="22.5">
      <c r="D107" s="110" t="s">
        <v>124</v>
      </c>
      <c r="E107" s="100" t="s">
        <v>154</v>
      </c>
      <c r="F107" s="116">
        <v>23.712696335078533</v>
      </c>
      <c r="G107" s="118">
        <v>2.5486163051608077</v>
      </c>
      <c r="H107" s="118">
        <v>2.894540014958863</v>
      </c>
      <c r="I107" s="118">
        <v>5.752804786836201</v>
      </c>
      <c r="J107" s="118">
        <v>12.516735228122663</v>
      </c>
    </row>
    <row r="108" spans="4:10" ht="33.75">
      <c r="D108" s="111" t="s">
        <v>126</v>
      </c>
      <c r="E108" s="100" t="s">
        <v>155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</row>
    <row r="109" spans="4:10" ht="11.25">
      <c r="D109" s="110" t="s">
        <v>66</v>
      </c>
      <c r="E109" s="100" t="s">
        <v>156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</row>
  </sheetData>
  <sheetProtection/>
  <mergeCells count="7">
    <mergeCell ref="D62:J62"/>
    <mergeCell ref="D8:J9"/>
    <mergeCell ref="D14:J14"/>
    <mergeCell ref="D11:D12"/>
    <mergeCell ref="E11:E12"/>
    <mergeCell ref="F11:F12"/>
    <mergeCell ref="G11:J11"/>
  </mergeCells>
  <dataValidations count="2">
    <dataValidation type="decimal" allowBlank="1" showErrorMessage="1" errorTitle="Ошибка" error="Допускается ввод только действительных чисел!" sqref="F26:J30 F74:J78 F23:J24 F32:J51 F53:J61 F101:J109 F80:J99 F15:J21 F71:J72 F63:J69">
      <formula1>-999999999999999000000000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D76:D78 D19:D21 D46:D51 D94:D99 D28:D30 D67:D69"/>
  </dataValidations>
  <printOptions/>
  <pageMargins left="0.11811023622047245" right="0" top="0" bottom="0" header="0.31496062992125984" footer="0.31496062992125984"/>
  <pageSetup fitToWidth="0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107"/>
  <sheetViews>
    <sheetView zoomScalePageLayoutView="0" workbookViewId="0" topLeftCell="C34">
      <selection activeCell="G59" sqref="G59"/>
    </sheetView>
  </sheetViews>
  <sheetFormatPr defaultColWidth="9.140625" defaultRowHeight="12.75"/>
  <cols>
    <col min="1" max="2" width="9.140625" style="80" hidden="1" customWidth="1"/>
    <col min="3" max="3" width="4.140625" style="80" customWidth="1"/>
    <col min="4" max="4" width="58.8515625" style="80" customWidth="1"/>
    <col min="5" max="5" width="6.7109375" style="80" customWidth="1"/>
    <col min="6" max="10" width="15.7109375" style="80" customWidth="1"/>
    <col min="11" max="11" width="9.28125" style="80" customWidth="1"/>
    <col min="12" max="35" width="11.7109375" style="80" customWidth="1"/>
    <col min="36" max="16384" width="9.140625" style="80" customWidth="1"/>
  </cols>
  <sheetData>
    <row r="1" ht="11.25" hidden="1"/>
    <row r="2" ht="11.25" hidden="1"/>
    <row r="3" ht="11.25" hidden="1"/>
    <row r="4" spans="1:17" ht="11.25" hidden="1">
      <c r="A4" s="81"/>
      <c r="F4" s="82"/>
      <c r="G4" s="82"/>
      <c r="H4" s="82"/>
      <c r="I4" s="82"/>
      <c r="J4" s="82"/>
      <c r="K4" s="82"/>
      <c r="M4" s="82"/>
      <c r="N4" s="82"/>
      <c r="O4" s="82"/>
      <c r="P4" s="82"/>
      <c r="Q4" s="82"/>
    </row>
    <row r="5" spans="1:17" ht="11.25" hidden="1">
      <c r="A5" s="83"/>
      <c r="F5" s="80" t="s">
        <v>67</v>
      </c>
      <c r="G5" s="80" t="s">
        <v>68</v>
      </c>
      <c r="H5" s="80" t="s">
        <v>69</v>
      </c>
      <c r="I5" s="80" t="s">
        <v>70</v>
      </c>
      <c r="J5" s="80" t="s">
        <v>71</v>
      </c>
      <c r="K5" s="80" t="s">
        <v>72</v>
      </c>
      <c r="L5" s="80" t="s">
        <v>73</v>
      </c>
      <c r="M5" s="80" t="s">
        <v>74</v>
      </c>
      <c r="N5" s="80" t="s">
        <v>75</v>
      </c>
      <c r="O5" s="80" t="s">
        <v>76</v>
      </c>
      <c r="P5" s="80" t="s">
        <v>77</v>
      </c>
      <c r="Q5" s="80" t="s">
        <v>78</v>
      </c>
    </row>
    <row r="6" ht="11.25" hidden="1">
      <c r="A6" s="83"/>
    </row>
    <row r="7" spans="1:17" ht="12" customHeight="1">
      <c r="A7" s="83"/>
      <c r="D7" s="84"/>
      <c r="E7" s="84"/>
      <c r="F7" s="84"/>
      <c r="G7" s="84"/>
      <c r="H7" s="84"/>
      <c r="I7" s="84"/>
      <c r="J7" s="84"/>
      <c r="K7" s="85"/>
      <c r="Q7" s="86"/>
    </row>
    <row r="8" spans="1:13" ht="22.5" customHeight="1">
      <c r="A8" s="83"/>
      <c r="D8" s="144" t="s">
        <v>160</v>
      </c>
      <c r="E8" s="144"/>
      <c r="F8" s="144"/>
      <c r="G8" s="144"/>
      <c r="H8" s="144"/>
      <c r="I8" s="144"/>
      <c r="J8" s="144"/>
      <c r="K8" s="96"/>
      <c r="L8" s="96"/>
      <c r="M8" s="96"/>
    </row>
    <row r="9" spans="1:13" ht="11.25" customHeight="1">
      <c r="A9" s="83"/>
      <c r="D9" s="144"/>
      <c r="E9" s="144"/>
      <c r="F9" s="144"/>
      <c r="G9" s="144"/>
      <c r="H9" s="144"/>
      <c r="I9" s="144"/>
      <c r="J9" s="144"/>
      <c r="K9" s="96"/>
      <c r="L9" s="96"/>
      <c r="M9" s="96"/>
    </row>
    <row r="10" spans="4:13" ht="12" customHeight="1"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3:11" ht="15" customHeight="1">
      <c r="C11" s="84"/>
      <c r="D11" s="148" t="s">
        <v>55</v>
      </c>
      <c r="E11" s="148" t="s">
        <v>56</v>
      </c>
      <c r="F11" s="148" t="s">
        <v>57</v>
      </c>
      <c r="G11" s="148" t="s">
        <v>58</v>
      </c>
      <c r="H11" s="148"/>
      <c r="I11" s="148"/>
      <c r="J11" s="148"/>
      <c r="K11" s="84"/>
    </row>
    <row r="12" spans="3:11" ht="15" customHeight="1">
      <c r="C12" s="84"/>
      <c r="D12" s="148"/>
      <c r="E12" s="148"/>
      <c r="F12" s="148"/>
      <c r="G12" s="115" t="s">
        <v>0</v>
      </c>
      <c r="H12" s="115" t="s">
        <v>13</v>
      </c>
      <c r="I12" s="115" t="s">
        <v>59</v>
      </c>
      <c r="J12" s="115" t="s">
        <v>1</v>
      </c>
      <c r="K12" s="84"/>
    </row>
    <row r="13" spans="4:10" ht="12" customHeight="1" thickBot="1">
      <c r="D13" s="93">
        <v>1</v>
      </c>
      <c r="E13" s="94">
        <v>2</v>
      </c>
      <c r="F13" s="94">
        <v>3</v>
      </c>
      <c r="G13" s="94">
        <v>4</v>
      </c>
      <c r="H13" s="94">
        <v>5</v>
      </c>
      <c r="I13" s="94">
        <v>6</v>
      </c>
      <c r="J13" s="95">
        <v>7</v>
      </c>
    </row>
    <row r="14" spans="3:11" s="87" customFormat="1" ht="15" customHeight="1">
      <c r="C14" s="88"/>
      <c r="D14" s="145" t="s">
        <v>157</v>
      </c>
      <c r="E14" s="146"/>
      <c r="F14" s="146"/>
      <c r="G14" s="146"/>
      <c r="H14" s="146"/>
      <c r="I14" s="146"/>
      <c r="J14" s="147"/>
      <c r="K14" s="88"/>
    </row>
    <row r="15" spans="3:11" s="87" customFormat="1" ht="12.75">
      <c r="C15" s="88"/>
      <c r="D15" s="99" t="s">
        <v>79</v>
      </c>
      <c r="E15" s="100">
        <v>10</v>
      </c>
      <c r="F15" s="101">
        <v>1061272.1</v>
      </c>
      <c r="G15" s="97">
        <v>689000</v>
      </c>
      <c r="H15" s="97">
        <v>221926.1</v>
      </c>
      <c r="I15" s="97">
        <v>149500</v>
      </c>
      <c r="J15" s="97">
        <v>845.9999999999999</v>
      </c>
      <c r="K15" s="88"/>
    </row>
    <row r="16" spans="3:16" s="87" customFormat="1" ht="11.25">
      <c r="C16" s="88"/>
      <c r="D16" s="102" t="s">
        <v>80</v>
      </c>
      <c r="E16" s="100">
        <v>20</v>
      </c>
      <c r="F16" s="97">
        <v>430193.12</v>
      </c>
      <c r="G16" s="98">
        <v>369188.12</v>
      </c>
      <c r="H16" s="98">
        <v>43892</v>
      </c>
      <c r="I16" s="98">
        <v>17113</v>
      </c>
      <c r="J16" s="98"/>
      <c r="K16" s="88"/>
      <c r="L16" s="92"/>
      <c r="M16" s="92"/>
      <c r="N16" s="92"/>
      <c r="O16" s="92"/>
      <c r="P16" s="92"/>
    </row>
    <row r="17" spans="3:11" s="87" customFormat="1" ht="11.25">
      <c r="C17" s="88"/>
      <c r="D17" s="102" t="s">
        <v>81</v>
      </c>
      <c r="E17" s="100">
        <v>30</v>
      </c>
      <c r="F17" s="97">
        <v>86500</v>
      </c>
      <c r="G17" s="97">
        <v>0</v>
      </c>
      <c r="H17" s="97">
        <v>0</v>
      </c>
      <c r="I17" s="97">
        <v>85700</v>
      </c>
      <c r="J17" s="97">
        <v>800</v>
      </c>
      <c r="K17" s="88"/>
    </row>
    <row r="18" spans="3:11" s="87" customFormat="1" ht="11.25">
      <c r="C18" s="88"/>
      <c r="D18" s="103"/>
      <c r="E18" s="104" t="s">
        <v>82</v>
      </c>
      <c r="F18" s="105"/>
      <c r="G18" s="105"/>
      <c r="H18" s="105"/>
      <c r="I18" s="105"/>
      <c r="J18" s="105"/>
      <c r="K18" s="88"/>
    </row>
    <row r="19" spans="3:11" s="87" customFormat="1" ht="12.75">
      <c r="C19" s="88"/>
      <c r="D19" s="106" t="s">
        <v>83</v>
      </c>
      <c r="E19" s="107">
        <v>31</v>
      </c>
      <c r="F19" s="97">
        <v>85400</v>
      </c>
      <c r="G19" s="98"/>
      <c r="H19" s="98"/>
      <c r="I19" s="98">
        <v>85400</v>
      </c>
      <c r="J19" s="98"/>
      <c r="K19" s="88"/>
    </row>
    <row r="20" spans="3:11" s="87" customFormat="1" ht="25.5">
      <c r="C20" s="88"/>
      <c r="D20" s="106" t="s">
        <v>84</v>
      </c>
      <c r="E20" s="107">
        <v>32</v>
      </c>
      <c r="F20" s="97">
        <v>300</v>
      </c>
      <c r="G20" s="98"/>
      <c r="H20" s="98"/>
      <c r="I20" s="98">
        <v>300</v>
      </c>
      <c r="J20" s="98"/>
      <c r="K20" s="88"/>
    </row>
    <row r="21" spans="3:11" s="87" customFormat="1" ht="25.5">
      <c r="C21" s="88"/>
      <c r="D21" s="106" t="s">
        <v>85</v>
      </c>
      <c r="E21" s="107">
        <v>33</v>
      </c>
      <c r="F21" s="97">
        <v>800</v>
      </c>
      <c r="G21" s="98"/>
      <c r="H21" s="98"/>
      <c r="I21" s="98"/>
      <c r="J21" s="98">
        <v>800</v>
      </c>
      <c r="K21" s="88"/>
    </row>
    <row r="22" spans="3:11" s="87" customFormat="1" ht="11.25">
      <c r="C22" s="88"/>
      <c r="D22" s="108" t="s">
        <v>86</v>
      </c>
      <c r="E22" s="109"/>
      <c r="F22" s="109"/>
      <c r="G22" s="109"/>
      <c r="H22" s="109"/>
      <c r="I22" s="109"/>
      <c r="J22" s="109"/>
      <c r="K22" s="88"/>
    </row>
    <row r="23" spans="3:11" s="87" customFormat="1" ht="11.25">
      <c r="C23" s="88"/>
      <c r="D23" s="102" t="s">
        <v>87</v>
      </c>
      <c r="E23" s="100" t="s">
        <v>88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88"/>
    </row>
    <row r="24" spans="3:13" s="87" customFormat="1" ht="11.25">
      <c r="C24" s="88"/>
      <c r="D24" s="103"/>
      <c r="E24" s="104" t="s">
        <v>88</v>
      </c>
      <c r="F24" s="105"/>
      <c r="G24" s="105"/>
      <c r="H24" s="105"/>
      <c r="I24" s="105"/>
      <c r="J24" s="105"/>
      <c r="K24" s="88"/>
      <c r="L24" s="92"/>
      <c r="M24" s="92"/>
    </row>
    <row r="25" spans="3:11" s="87" customFormat="1" ht="11.25">
      <c r="C25" s="88"/>
      <c r="D25" s="108" t="s">
        <v>86</v>
      </c>
      <c r="E25" s="109"/>
      <c r="F25" s="109"/>
      <c r="G25" s="109"/>
      <c r="H25" s="109"/>
      <c r="I25" s="109"/>
      <c r="J25" s="109"/>
      <c r="K25" s="88"/>
    </row>
    <row r="26" spans="3:16" s="87" customFormat="1" ht="11.25">
      <c r="C26" s="88"/>
      <c r="D26" s="102" t="s">
        <v>89</v>
      </c>
      <c r="E26" s="100" t="s">
        <v>90</v>
      </c>
      <c r="F26" s="97">
        <v>544578.98</v>
      </c>
      <c r="G26" s="97">
        <v>319811.88</v>
      </c>
      <c r="H26" s="97">
        <v>178034.1</v>
      </c>
      <c r="I26" s="97">
        <v>46687</v>
      </c>
      <c r="J26" s="97">
        <v>45.99999999999993</v>
      </c>
      <c r="K26" s="88"/>
      <c r="L26" s="92"/>
      <c r="M26" s="92"/>
      <c r="N26" s="92"/>
      <c r="O26" s="92"/>
      <c r="P26" s="92"/>
    </row>
    <row r="27" spans="3:11" s="87" customFormat="1" ht="11.25">
      <c r="C27" s="88"/>
      <c r="D27" s="103"/>
      <c r="E27" s="104" t="s">
        <v>90</v>
      </c>
      <c r="F27" s="105"/>
      <c r="G27" s="105"/>
      <c r="H27" s="105"/>
      <c r="I27" s="105"/>
      <c r="J27" s="105"/>
      <c r="K27" s="88"/>
    </row>
    <row r="28" spans="3:11" s="87" customFormat="1" ht="12.75">
      <c r="C28" s="88"/>
      <c r="D28" s="106" t="s">
        <v>91</v>
      </c>
      <c r="E28" s="107">
        <v>431</v>
      </c>
      <c r="F28" s="97">
        <v>377978.98</v>
      </c>
      <c r="G28" s="98">
        <v>154811.88</v>
      </c>
      <c r="H28" s="98">
        <v>178034.1</v>
      </c>
      <c r="I28" s="98">
        <v>45087</v>
      </c>
      <c r="J28" s="98">
        <v>45.99999999999993</v>
      </c>
      <c r="K28" s="88"/>
    </row>
    <row r="29" spans="3:16" s="87" customFormat="1" ht="25.5">
      <c r="C29" s="88"/>
      <c r="D29" s="106" t="s">
        <v>92</v>
      </c>
      <c r="E29" s="107">
        <v>432</v>
      </c>
      <c r="F29" s="97">
        <v>165000</v>
      </c>
      <c r="G29" s="98">
        <v>165000</v>
      </c>
      <c r="H29" s="98"/>
      <c r="I29" s="98"/>
      <c r="J29" s="98"/>
      <c r="K29" s="88"/>
      <c r="L29" s="92"/>
      <c r="M29" s="92"/>
      <c r="N29" s="92"/>
      <c r="O29" s="92"/>
      <c r="P29" s="92"/>
    </row>
    <row r="30" spans="3:16" s="87" customFormat="1" ht="38.25">
      <c r="C30" s="88"/>
      <c r="D30" s="106" t="s">
        <v>159</v>
      </c>
      <c r="E30" s="107">
        <v>433</v>
      </c>
      <c r="F30" s="97">
        <v>1600</v>
      </c>
      <c r="G30" s="98"/>
      <c r="H30" s="98"/>
      <c r="I30" s="98">
        <v>1600</v>
      </c>
      <c r="J30" s="98"/>
      <c r="K30" s="88"/>
      <c r="L30" s="92"/>
      <c r="M30" s="92"/>
      <c r="N30" s="92"/>
      <c r="O30" s="92"/>
      <c r="P30" s="92"/>
    </row>
    <row r="31" spans="3:11" s="87" customFormat="1" ht="11.25">
      <c r="C31" s="88"/>
      <c r="D31" s="108" t="s">
        <v>86</v>
      </c>
      <c r="E31" s="109"/>
      <c r="F31" s="109"/>
      <c r="G31" s="109"/>
      <c r="H31" s="109"/>
      <c r="I31" s="109"/>
      <c r="J31" s="109"/>
      <c r="K31" s="88"/>
    </row>
    <row r="32" spans="3:11" s="87" customFormat="1" ht="22.5">
      <c r="C32" s="88"/>
      <c r="D32" s="110" t="s">
        <v>60</v>
      </c>
      <c r="E32" s="100" t="s">
        <v>93</v>
      </c>
      <c r="F32" s="97">
        <v>1541281.6559021748</v>
      </c>
      <c r="G32" s="97">
        <v>0</v>
      </c>
      <c r="H32" s="97">
        <v>411000</v>
      </c>
      <c r="I32" s="97">
        <v>619956.46275</v>
      </c>
      <c r="J32" s="97">
        <v>510325.19315217494</v>
      </c>
      <c r="K32" s="88"/>
    </row>
    <row r="33" spans="3:15" s="87" customFormat="1" ht="11.25">
      <c r="C33" s="88"/>
      <c r="D33" s="102" t="s">
        <v>0</v>
      </c>
      <c r="E33" s="100" t="s">
        <v>94</v>
      </c>
      <c r="F33" s="97">
        <v>628671.2</v>
      </c>
      <c r="G33" s="105"/>
      <c r="H33" s="98">
        <v>411000</v>
      </c>
      <c r="I33" s="98">
        <v>217671.19999999995</v>
      </c>
      <c r="J33" s="98"/>
      <c r="K33" s="88"/>
      <c r="L33" s="92"/>
      <c r="M33" s="92"/>
      <c r="N33" s="92"/>
      <c r="O33" s="92"/>
    </row>
    <row r="34" spans="3:11" s="87" customFormat="1" ht="11.25">
      <c r="C34" s="88"/>
      <c r="D34" s="102" t="s">
        <v>13</v>
      </c>
      <c r="E34" s="100" t="s">
        <v>95</v>
      </c>
      <c r="F34" s="97">
        <v>402285.26275</v>
      </c>
      <c r="G34" s="98"/>
      <c r="H34" s="105"/>
      <c r="I34" s="98">
        <v>402285.26275</v>
      </c>
      <c r="J34" s="98"/>
      <c r="K34" s="88"/>
    </row>
    <row r="35" spans="3:11" s="87" customFormat="1" ht="11.25">
      <c r="C35" s="88"/>
      <c r="D35" s="102" t="s">
        <v>59</v>
      </c>
      <c r="E35" s="100" t="s">
        <v>96</v>
      </c>
      <c r="F35" s="97">
        <v>510325.19315217494</v>
      </c>
      <c r="G35" s="98"/>
      <c r="H35" s="98"/>
      <c r="I35" s="105"/>
      <c r="J35" s="98">
        <v>510325.19315217494</v>
      </c>
      <c r="K35" s="88"/>
    </row>
    <row r="36" spans="3:11" s="87" customFormat="1" ht="11.25">
      <c r="C36" s="88"/>
      <c r="D36" s="102" t="s">
        <v>61</v>
      </c>
      <c r="E36" s="100" t="s">
        <v>97</v>
      </c>
      <c r="F36" s="97">
        <v>0</v>
      </c>
      <c r="G36" s="98"/>
      <c r="H36" s="98"/>
      <c r="I36" s="98"/>
      <c r="J36" s="105"/>
      <c r="K36" s="88"/>
    </row>
    <row r="37" spans="3:11" s="87" customFormat="1" ht="11.25">
      <c r="C37" s="88"/>
      <c r="D37" s="111" t="s">
        <v>64</v>
      </c>
      <c r="E37" s="100" t="s">
        <v>98</v>
      </c>
      <c r="F37" s="97">
        <v>0</v>
      </c>
      <c r="G37" s="98"/>
      <c r="H37" s="98"/>
      <c r="I37" s="98"/>
      <c r="J37" s="98"/>
      <c r="K37" s="88"/>
    </row>
    <row r="38" spans="3:16" s="87" customFormat="1" ht="12.75">
      <c r="C38" s="88"/>
      <c r="D38" s="99" t="s">
        <v>99</v>
      </c>
      <c r="E38" s="112" t="s">
        <v>100</v>
      </c>
      <c r="F38" s="101">
        <v>937200</v>
      </c>
      <c r="G38" s="97">
        <v>47100</v>
      </c>
      <c r="H38" s="97">
        <v>216400</v>
      </c>
      <c r="I38" s="97">
        <v>231200</v>
      </c>
      <c r="J38" s="97">
        <v>442500</v>
      </c>
      <c r="K38" s="88"/>
      <c r="L38" s="92"/>
      <c r="M38" s="92"/>
      <c r="N38" s="92"/>
      <c r="O38" s="92"/>
      <c r="P38" s="92"/>
    </row>
    <row r="39" spans="3:13" s="87" customFormat="1" ht="22.5">
      <c r="C39" s="88"/>
      <c r="D39" s="102" t="s">
        <v>101</v>
      </c>
      <c r="E39" s="100" t="s">
        <v>102</v>
      </c>
      <c r="F39" s="97">
        <v>450120</v>
      </c>
      <c r="G39" s="98">
        <v>44100</v>
      </c>
      <c r="H39" s="98">
        <v>191500</v>
      </c>
      <c r="I39" s="98">
        <v>152720</v>
      </c>
      <c r="J39" s="98">
        <v>61800</v>
      </c>
      <c r="K39" s="88"/>
      <c r="L39" s="92"/>
      <c r="M39" s="92"/>
    </row>
    <row r="40" spans="3:11" s="87" customFormat="1" ht="22.5">
      <c r="C40" s="88"/>
      <c r="D40" s="113" t="s">
        <v>103</v>
      </c>
      <c r="E40" s="100" t="s">
        <v>104</v>
      </c>
      <c r="F40" s="97">
        <v>0</v>
      </c>
      <c r="G40" s="98"/>
      <c r="H40" s="98"/>
      <c r="I40" s="98"/>
      <c r="J40" s="98"/>
      <c r="K40" s="88"/>
    </row>
    <row r="41" spans="3:11" s="87" customFormat="1" ht="11.25">
      <c r="C41" s="88"/>
      <c r="D41" s="102" t="s">
        <v>105</v>
      </c>
      <c r="E41" s="100" t="s">
        <v>106</v>
      </c>
      <c r="F41" s="97">
        <v>0</v>
      </c>
      <c r="G41" s="98"/>
      <c r="H41" s="98"/>
      <c r="I41" s="98"/>
      <c r="J41" s="98"/>
      <c r="K41" s="88"/>
    </row>
    <row r="42" spans="3:15" s="87" customFormat="1" ht="11.25">
      <c r="C42" s="88"/>
      <c r="D42" s="113" t="s">
        <v>107</v>
      </c>
      <c r="E42" s="100" t="s">
        <v>108</v>
      </c>
      <c r="F42" s="97">
        <v>0</v>
      </c>
      <c r="G42" s="98"/>
      <c r="H42" s="98"/>
      <c r="I42" s="98"/>
      <c r="J42" s="98"/>
      <c r="K42" s="88"/>
      <c r="L42" s="92"/>
      <c r="M42" s="92"/>
      <c r="N42" s="92"/>
      <c r="O42" s="92"/>
    </row>
    <row r="43" spans="3:11" s="87" customFormat="1" ht="22.5">
      <c r="C43" s="88"/>
      <c r="D43" s="114" t="s">
        <v>103</v>
      </c>
      <c r="E43" s="100" t="s">
        <v>109</v>
      </c>
      <c r="F43" s="97">
        <v>0</v>
      </c>
      <c r="G43" s="98"/>
      <c r="H43" s="98"/>
      <c r="I43" s="98"/>
      <c r="J43" s="98"/>
      <c r="K43" s="88"/>
    </row>
    <row r="44" spans="3:11" s="87" customFormat="1" ht="11.25">
      <c r="C44" s="88"/>
      <c r="D44" s="102" t="s">
        <v>110</v>
      </c>
      <c r="E44" s="100" t="s">
        <v>111</v>
      </c>
      <c r="F44" s="97">
        <v>76600</v>
      </c>
      <c r="G44" s="97">
        <v>3000</v>
      </c>
      <c r="H44" s="97">
        <v>24900</v>
      </c>
      <c r="I44" s="97">
        <v>48700</v>
      </c>
      <c r="J44" s="97">
        <v>0</v>
      </c>
      <c r="K44" s="88"/>
    </row>
    <row r="45" spans="3:16" s="87" customFormat="1" ht="11.25">
      <c r="C45" s="88"/>
      <c r="D45" s="103"/>
      <c r="E45" s="104" t="s">
        <v>111</v>
      </c>
      <c r="F45" s="105"/>
      <c r="G45" s="105"/>
      <c r="H45" s="105"/>
      <c r="I45" s="105"/>
      <c r="J45" s="105"/>
      <c r="K45" s="88"/>
      <c r="L45" s="92"/>
      <c r="N45" s="92"/>
      <c r="O45" s="92"/>
      <c r="P45" s="91"/>
    </row>
    <row r="46" spans="3:16" s="87" customFormat="1" ht="12.75">
      <c r="C46" s="88"/>
      <c r="D46" s="106" t="s">
        <v>112</v>
      </c>
      <c r="E46" s="107">
        <v>751</v>
      </c>
      <c r="F46" s="97">
        <v>11300</v>
      </c>
      <c r="G46" s="98"/>
      <c r="H46" s="98">
        <v>10000</v>
      </c>
      <c r="I46" s="98">
        <v>1300</v>
      </c>
      <c r="J46" s="98"/>
      <c r="K46" s="88"/>
      <c r="N46" s="91"/>
      <c r="O46" s="91"/>
      <c r="P46" s="91"/>
    </row>
    <row r="47" spans="3:11" s="87" customFormat="1" ht="12.75">
      <c r="C47" s="88"/>
      <c r="D47" s="106" t="s">
        <v>113</v>
      </c>
      <c r="E47" s="107">
        <v>752</v>
      </c>
      <c r="F47" s="97">
        <v>39900</v>
      </c>
      <c r="G47" s="98"/>
      <c r="H47" s="98">
        <v>1800</v>
      </c>
      <c r="I47" s="98">
        <v>38100</v>
      </c>
      <c r="J47" s="98"/>
      <c r="K47" s="88"/>
    </row>
    <row r="48" spans="3:11" s="87" customFormat="1" ht="12.75">
      <c r="C48" s="88"/>
      <c r="D48" s="106" t="s">
        <v>114</v>
      </c>
      <c r="E48" s="107">
        <v>753</v>
      </c>
      <c r="F48" s="97">
        <v>12400</v>
      </c>
      <c r="G48" s="98"/>
      <c r="H48" s="98">
        <v>3100</v>
      </c>
      <c r="I48" s="98">
        <v>9300</v>
      </c>
      <c r="J48" s="98"/>
      <c r="K48" s="88"/>
    </row>
    <row r="49" spans="3:11" s="87" customFormat="1" ht="12.75">
      <c r="C49" s="88"/>
      <c r="D49" s="106" t="s">
        <v>91</v>
      </c>
      <c r="E49" s="107">
        <v>754</v>
      </c>
      <c r="F49" s="97">
        <v>3000</v>
      </c>
      <c r="G49" s="98">
        <v>3000</v>
      </c>
      <c r="H49" s="98"/>
      <c r="I49" s="98"/>
      <c r="J49" s="98"/>
      <c r="K49" s="88"/>
    </row>
    <row r="50" spans="3:11" s="87" customFormat="1" ht="25.5">
      <c r="C50" s="88"/>
      <c r="D50" s="106" t="s">
        <v>92</v>
      </c>
      <c r="E50" s="107">
        <v>755</v>
      </c>
      <c r="F50" s="97">
        <v>10000</v>
      </c>
      <c r="G50" s="98"/>
      <c r="H50" s="98">
        <v>10000</v>
      </c>
      <c r="I50" s="98"/>
      <c r="J50" s="98"/>
      <c r="K50" s="88"/>
    </row>
    <row r="51" spans="3:11" s="87" customFormat="1" ht="11.25">
      <c r="C51" s="88"/>
      <c r="D51" s="108" t="s">
        <v>86</v>
      </c>
      <c r="E51" s="109"/>
      <c r="F51" s="109"/>
      <c r="G51" s="109"/>
      <c r="H51" s="109"/>
      <c r="I51" s="109"/>
      <c r="J51" s="109"/>
      <c r="K51" s="88"/>
    </row>
    <row r="52" spans="3:11" s="87" customFormat="1" ht="11.25">
      <c r="C52" s="88"/>
      <c r="D52" s="103" t="s">
        <v>115</v>
      </c>
      <c r="E52" s="100" t="s">
        <v>116</v>
      </c>
      <c r="F52" s="97">
        <v>410480</v>
      </c>
      <c r="G52" s="98"/>
      <c r="H52" s="98"/>
      <c r="I52" s="98">
        <v>29780</v>
      </c>
      <c r="J52" s="98">
        <v>380700</v>
      </c>
      <c r="K52" s="88"/>
    </row>
    <row r="53" spans="3:11" s="87" customFormat="1" ht="11.25">
      <c r="C53" s="88"/>
      <c r="D53" s="110" t="s">
        <v>62</v>
      </c>
      <c r="E53" s="100" t="s">
        <v>117</v>
      </c>
      <c r="F53" s="97">
        <v>1541281.6559021748</v>
      </c>
      <c r="G53" s="98">
        <v>628671.2</v>
      </c>
      <c r="H53" s="98">
        <v>402285.26275</v>
      </c>
      <c r="I53" s="98">
        <v>510325.19315217494</v>
      </c>
      <c r="J53" s="98"/>
      <c r="K53" s="88"/>
    </row>
    <row r="54" spans="3:11" s="87" customFormat="1" ht="11.25">
      <c r="C54" s="88"/>
      <c r="D54" s="110" t="s">
        <v>63</v>
      </c>
      <c r="E54" s="100" t="s">
        <v>118</v>
      </c>
      <c r="F54" s="97">
        <v>0</v>
      </c>
      <c r="G54" s="98"/>
      <c r="H54" s="98"/>
      <c r="I54" s="98"/>
      <c r="J54" s="98"/>
      <c r="K54" s="88"/>
    </row>
    <row r="55" spans="3:11" s="87" customFormat="1" ht="11.25">
      <c r="C55" s="88"/>
      <c r="D55" s="110" t="s">
        <v>65</v>
      </c>
      <c r="E55" s="100" t="s">
        <v>119</v>
      </c>
      <c r="F55" s="97">
        <v>0</v>
      </c>
      <c r="G55" s="98"/>
      <c r="H55" s="98"/>
      <c r="I55" s="98"/>
      <c r="J55" s="98"/>
      <c r="K55" s="88"/>
    </row>
    <row r="56" spans="3:11" s="87" customFormat="1" ht="11.25">
      <c r="C56" s="88"/>
      <c r="D56" s="110" t="s">
        <v>120</v>
      </c>
      <c r="E56" s="100" t="s">
        <v>121</v>
      </c>
      <c r="F56" s="97">
        <v>124072.09999999996</v>
      </c>
      <c r="G56" s="98">
        <v>13228.8</v>
      </c>
      <c r="H56" s="98">
        <v>14240.837000000001</v>
      </c>
      <c r="I56" s="98">
        <v>27931.2694829</v>
      </c>
      <c r="J56" s="98">
        <v>68671.19351709996</v>
      </c>
      <c r="K56" s="88"/>
    </row>
    <row r="57" spans="3:11" s="87" customFormat="1" ht="22.5">
      <c r="C57" s="88"/>
      <c r="D57" s="102" t="s">
        <v>122</v>
      </c>
      <c r="E57" s="100" t="s">
        <v>123</v>
      </c>
      <c r="F57" s="97">
        <v>0</v>
      </c>
      <c r="G57" s="98"/>
      <c r="H57" s="98"/>
      <c r="I57" s="98"/>
      <c r="J57" s="98"/>
      <c r="K57" s="88"/>
    </row>
    <row r="58" spans="3:11" s="87" customFormat="1" ht="25.5">
      <c r="C58" s="88"/>
      <c r="D58" s="99" t="s">
        <v>124</v>
      </c>
      <c r="E58" s="100" t="s">
        <v>125</v>
      </c>
      <c r="F58" s="101">
        <v>124072.09999999996</v>
      </c>
      <c r="G58" s="98">
        <v>13228.8</v>
      </c>
      <c r="H58" s="98">
        <v>14240.837000000001</v>
      </c>
      <c r="I58" s="98">
        <v>27931.2694829</v>
      </c>
      <c r="J58" s="98">
        <v>68671.19351709996</v>
      </c>
      <c r="K58" s="88"/>
    </row>
    <row r="59" spans="3:11" s="87" customFormat="1" ht="33.75">
      <c r="C59" s="88"/>
      <c r="D59" s="111" t="s">
        <v>126</v>
      </c>
      <c r="E59" s="100" t="s">
        <v>127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88"/>
    </row>
    <row r="60" spans="4:19" ht="11.25">
      <c r="D60" s="110" t="s">
        <v>66</v>
      </c>
      <c r="E60" s="100" t="s">
        <v>128</v>
      </c>
      <c r="F60" s="97">
        <v>-1.1641532182693481E-10</v>
      </c>
      <c r="G60" s="97">
        <v>0</v>
      </c>
      <c r="H60" s="97">
        <v>0.00024999992456287146</v>
      </c>
      <c r="I60" s="97">
        <v>0.0001149249728769064</v>
      </c>
      <c r="J60" s="97">
        <v>-0.0003649250138550997</v>
      </c>
      <c r="K60" s="90"/>
      <c r="L60" s="90"/>
      <c r="M60" s="90"/>
      <c r="N60" s="90"/>
      <c r="O60" s="90"/>
      <c r="P60" s="90"/>
      <c r="Q60" s="90"/>
      <c r="R60" s="89"/>
      <c r="S60" s="89"/>
    </row>
    <row r="61" spans="3:11" s="87" customFormat="1" ht="15" customHeight="1">
      <c r="C61" s="88"/>
      <c r="D61" s="143" t="s">
        <v>158</v>
      </c>
      <c r="E61" s="143"/>
      <c r="F61" s="143"/>
      <c r="G61" s="143"/>
      <c r="H61" s="143"/>
      <c r="I61" s="143"/>
      <c r="J61" s="143"/>
      <c r="K61" s="88"/>
    </row>
    <row r="62" spans="4:19" ht="11.25">
      <c r="D62" s="110" t="s">
        <v>79</v>
      </c>
      <c r="E62" s="100" t="s">
        <v>129</v>
      </c>
      <c r="F62" s="116">
        <v>198.4428010471204</v>
      </c>
      <c r="G62" s="116">
        <v>128.8332086761406</v>
      </c>
      <c r="H62" s="116">
        <v>41.49702692595363</v>
      </c>
      <c r="I62" s="116">
        <v>27.954375467464473</v>
      </c>
      <c r="J62" s="116">
        <v>0.1581899775617053</v>
      </c>
      <c r="K62" s="90"/>
      <c r="L62" s="90"/>
      <c r="M62" s="90"/>
      <c r="N62" s="90"/>
      <c r="O62" s="90"/>
      <c r="P62" s="90"/>
      <c r="Q62" s="90"/>
      <c r="R62" s="89"/>
      <c r="S62" s="89"/>
    </row>
    <row r="63" spans="4:19" ht="12.75">
      <c r="D63" s="102" t="s">
        <v>80</v>
      </c>
      <c r="E63" s="100" t="s">
        <v>130</v>
      </c>
      <c r="F63" s="117">
        <v>80.44000000000001</v>
      </c>
      <c r="G63" s="118">
        <v>69.03293193717278</v>
      </c>
      <c r="H63" s="118">
        <v>8.207180254300674</v>
      </c>
      <c r="I63" s="118">
        <v>3.199887808526552</v>
      </c>
      <c r="J63" s="118"/>
      <c r="K63" s="90"/>
      <c r="L63" s="90"/>
      <c r="M63" s="90"/>
      <c r="N63" s="90"/>
      <c r="O63" s="90"/>
      <c r="P63" s="90"/>
      <c r="Q63" s="90"/>
      <c r="R63" s="89"/>
      <c r="S63" s="89"/>
    </row>
    <row r="64" spans="4:19" ht="11.25">
      <c r="D64" s="102" t="s">
        <v>81</v>
      </c>
      <c r="E64" s="100" t="s">
        <v>131</v>
      </c>
      <c r="F64" s="116">
        <v>16.17427075542259</v>
      </c>
      <c r="G64" s="116">
        <v>0</v>
      </c>
      <c r="H64" s="116">
        <v>0</v>
      </c>
      <c r="I64" s="116">
        <v>16.024682124158566</v>
      </c>
      <c r="J64" s="116">
        <v>0.14958863126402394</v>
      </c>
      <c r="K64" s="90"/>
      <c r="L64" s="90"/>
      <c r="M64" s="90"/>
      <c r="N64" s="90"/>
      <c r="O64" s="90"/>
      <c r="P64" s="90"/>
      <c r="Q64" s="90"/>
      <c r="R64" s="89"/>
      <c r="S64" s="89"/>
    </row>
    <row r="65" spans="4:19" ht="11.25">
      <c r="D65" s="103"/>
      <c r="E65" s="104" t="s">
        <v>131</v>
      </c>
      <c r="F65" s="105"/>
      <c r="G65" s="105"/>
      <c r="H65" s="105"/>
      <c r="I65" s="105"/>
      <c r="J65" s="105"/>
      <c r="K65" s="90"/>
      <c r="L65" s="90"/>
      <c r="M65" s="90"/>
      <c r="N65" s="90"/>
      <c r="O65" s="90"/>
      <c r="P65" s="90"/>
      <c r="Q65" s="90"/>
      <c r="R65" s="89"/>
      <c r="S65" s="89"/>
    </row>
    <row r="66" spans="4:19" ht="12.75">
      <c r="D66" s="106" t="s">
        <v>83</v>
      </c>
      <c r="E66" s="107">
        <v>1061</v>
      </c>
      <c r="F66" s="116">
        <v>15.968586387434556</v>
      </c>
      <c r="G66" s="118">
        <v>0</v>
      </c>
      <c r="H66" s="118">
        <v>0</v>
      </c>
      <c r="I66" s="118">
        <v>15.968586387434556</v>
      </c>
      <c r="J66" s="118">
        <v>0</v>
      </c>
      <c r="K66" s="90"/>
      <c r="L66" s="90"/>
      <c r="M66" s="90"/>
      <c r="N66" s="90"/>
      <c r="O66" s="90"/>
      <c r="P66" s="90"/>
      <c r="Q66" s="90"/>
      <c r="R66" s="89"/>
      <c r="S66" s="89"/>
    </row>
    <row r="67" spans="4:19" ht="25.5">
      <c r="D67" s="106" t="s">
        <v>84</v>
      </c>
      <c r="E67" s="107">
        <v>1062</v>
      </c>
      <c r="F67" s="116">
        <v>0.05609573672400898</v>
      </c>
      <c r="G67" s="118"/>
      <c r="H67" s="118"/>
      <c r="I67" s="118">
        <v>0.05609573672400898</v>
      </c>
      <c r="J67" s="118"/>
      <c r="K67" s="90"/>
      <c r="L67" s="90"/>
      <c r="M67" s="90"/>
      <c r="N67" s="90"/>
      <c r="O67" s="90"/>
      <c r="P67" s="90"/>
      <c r="Q67" s="90"/>
      <c r="R67" s="89"/>
      <c r="S67" s="89"/>
    </row>
    <row r="68" spans="4:19" ht="25.5">
      <c r="D68" s="106" t="s">
        <v>85</v>
      </c>
      <c r="E68" s="107">
        <v>1063</v>
      </c>
      <c r="F68" s="116">
        <v>0.14958863126402394</v>
      </c>
      <c r="G68" s="118"/>
      <c r="H68" s="118"/>
      <c r="I68" s="118"/>
      <c r="J68" s="118">
        <v>0.14958863126402394</v>
      </c>
      <c r="K68" s="90"/>
      <c r="L68" s="90"/>
      <c r="M68" s="90"/>
      <c r="N68" s="90"/>
      <c r="O68" s="90"/>
      <c r="P68" s="90"/>
      <c r="Q68" s="90"/>
      <c r="R68" s="89"/>
      <c r="S68" s="89"/>
    </row>
    <row r="69" spans="4:19" ht="11.25">
      <c r="D69" s="108" t="s">
        <v>86</v>
      </c>
      <c r="E69" s="109"/>
      <c r="F69" s="119"/>
      <c r="G69" s="120"/>
      <c r="H69" s="119"/>
      <c r="I69" s="119"/>
      <c r="J69" s="119"/>
      <c r="K69" s="90"/>
      <c r="L69" s="90"/>
      <c r="M69" s="90"/>
      <c r="N69" s="90"/>
      <c r="O69" s="90"/>
      <c r="P69" s="90"/>
      <c r="Q69" s="90"/>
      <c r="R69" s="89"/>
      <c r="S69" s="89"/>
    </row>
    <row r="70" spans="4:19" ht="11.25">
      <c r="D70" s="102" t="s">
        <v>87</v>
      </c>
      <c r="E70" s="100" t="s">
        <v>132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90"/>
      <c r="L70" s="90"/>
      <c r="M70" s="90"/>
      <c r="N70" s="90"/>
      <c r="O70" s="90"/>
      <c r="P70" s="90"/>
      <c r="Q70" s="90"/>
      <c r="R70" s="89"/>
      <c r="S70" s="89"/>
    </row>
    <row r="71" spans="4:19" ht="11.25">
      <c r="D71" s="103"/>
      <c r="E71" s="104" t="s">
        <v>132</v>
      </c>
      <c r="F71" s="105"/>
      <c r="G71" s="105"/>
      <c r="H71" s="105"/>
      <c r="I71" s="105"/>
      <c r="J71" s="105"/>
      <c r="K71" s="90"/>
      <c r="L71" s="90"/>
      <c r="M71" s="90"/>
      <c r="N71" s="90"/>
      <c r="O71" s="90"/>
      <c r="P71" s="90"/>
      <c r="Q71" s="90"/>
      <c r="R71" s="89"/>
      <c r="S71" s="89"/>
    </row>
    <row r="72" spans="4:19" ht="11.25">
      <c r="D72" s="108" t="s">
        <v>86</v>
      </c>
      <c r="E72" s="109"/>
      <c r="F72" s="119"/>
      <c r="G72" s="119"/>
      <c r="H72" s="119"/>
      <c r="I72" s="119"/>
      <c r="J72" s="119"/>
      <c r="K72" s="90"/>
      <c r="L72" s="90"/>
      <c r="M72" s="90"/>
      <c r="N72" s="90"/>
      <c r="O72" s="90"/>
      <c r="P72" s="90"/>
      <c r="Q72" s="90"/>
      <c r="R72" s="89"/>
      <c r="S72" s="89"/>
    </row>
    <row r="73" spans="4:19" ht="11.25">
      <c r="D73" s="102" t="s">
        <v>89</v>
      </c>
      <c r="E73" s="100" t="s">
        <v>133</v>
      </c>
      <c r="F73" s="116">
        <v>101.82853029169783</v>
      </c>
      <c r="G73" s="116">
        <v>59.80027673896784</v>
      </c>
      <c r="H73" s="116">
        <v>33.28984667165295</v>
      </c>
      <c r="I73" s="116">
        <v>8.729805534779356</v>
      </c>
      <c r="J73" s="116">
        <v>0.008601346297681363</v>
      </c>
      <c r="K73" s="90"/>
      <c r="L73" s="90"/>
      <c r="M73" s="90"/>
      <c r="N73" s="90"/>
      <c r="O73" s="90"/>
      <c r="P73" s="90"/>
      <c r="Q73" s="90"/>
      <c r="R73" s="89"/>
      <c r="S73" s="89"/>
    </row>
    <row r="74" spans="4:19" ht="11.25">
      <c r="D74" s="103"/>
      <c r="E74" s="104" t="s">
        <v>133</v>
      </c>
      <c r="F74" s="105"/>
      <c r="G74" s="105"/>
      <c r="H74" s="105"/>
      <c r="I74" s="105"/>
      <c r="J74" s="105"/>
      <c r="K74" s="90"/>
      <c r="L74" s="90"/>
      <c r="M74" s="90"/>
      <c r="N74" s="90"/>
      <c r="O74" s="90"/>
      <c r="P74" s="90"/>
      <c r="Q74" s="90"/>
      <c r="R74" s="89"/>
      <c r="S74" s="89"/>
    </row>
    <row r="75" spans="4:19" ht="12.75">
      <c r="D75" s="106" t="s">
        <v>91</v>
      </c>
      <c r="E75" s="107">
        <v>1461</v>
      </c>
      <c r="F75" s="116">
        <v>70.67669783096484</v>
      </c>
      <c r="G75" s="118">
        <v>28.947621540762903</v>
      </c>
      <c r="H75" s="118">
        <v>33.28984667165295</v>
      </c>
      <c r="I75" s="118">
        <v>8.430628272251308</v>
      </c>
      <c r="J75" s="118">
        <v>0.008601346297681363</v>
      </c>
      <c r="K75" s="90"/>
      <c r="L75" s="90"/>
      <c r="M75" s="90"/>
      <c r="N75" s="90"/>
      <c r="O75" s="90"/>
      <c r="P75" s="90"/>
      <c r="Q75" s="90"/>
      <c r="R75" s="89"/>
      <c r="S75" s="89"/>
    </row>
    <row r="76" spans="4:19" ht="25.5">
      <c r="D76" s="106" t="s">
        <v>92</v>
      </c>
      <c r="E76" s="107">
        <v>1462</v>
      </c>
      <c r="F76" s="116">
        <v>30.852655198204936</v>
      </c>
      <c r="G76" s="118">
        <v>30.852655198204936</v>
      </c>
      <c r="H76" s="118"/>
      <c r="I76" s="118"/>
      <c r="J76" s="118"/>
      <c r="K76" s="90"/>
      <c r="L76" s="90"/>
      <c r="M76" s="90"/>
      <c r="N76" s="90"/>
      <c r="O76" s="90"/>
      <c r="P76" s="90"/>
      <c r="Q76" s="90"/>
      <c r="R76" s="89"/>
      <c r="S76" s="89"/>
    </row>
    <row r="77" spans="3:16" s="87" customFormat="1" ht="38.25">
      <c r="C77" s="88"/>
      <c r="D77" s="106" t="s">
        <v>159</v>
      </c>
      <c r="E77" s="107">
        <v>1463</v>
      </c>
      <c r="F77" s="116">
        <v>0.2991772625280479</v>
      </c>
      <c r="G77" s="118"/>
      <c r="H77" s="118"/>
      <c r="I77" s="118">
        <v>0.2991772625280479</v>
      </c>
      <c r="J77" s="118"/>
      <c r="K77" s="88"/>
      <c r="L77" s="92"/>
      <c r="M77" s="92"/>
      <c r="N77" s="92"/>
      <c r="O77" s="92"/>
      <c r="P77" s="92"/>
    </row>
    <row r="78" spans="4:19" ht="11.25">
      <c r="D78" s="108" t="s">
        <v>86</v>
      </c>
      <c r="E78" s="109"/>
      <c r="F78" s="119"/>
      <c r="G78" s="119"/>
      <c r="H78" s="119"/>
      <c r="I78" s="119"/>
      <c r="J78" s="119"/>
      <c r="K78" s="90"/>
      <c r="L78" s="90"/>
      <c r="M78" s="90"/>
      <c r="N78" s="90"/>
      <c r="O78" s="90"/>
      <c r="P78" s="90"/>
      <c r="Q78" s="90"/>
      <c r="R78" s="89"/>
      <c r="S78" s="89"/>
    </row>
    <row r="79" spans="4:19" ht="22.5">
      <c r="D79" s="110" t="s">
        <v>60</v>
      </c>
      <c r="E79" s="100" t="s">
        <v>134</v>
      </c>
      <c r="F79" s="116">
        <v>288.19776662344333</v>
      </c>
      <c r="G79" s="116">
        <v>0</v>
      </c>
      <c r="H79" s="116">
        <v>76.8511593118923</v>
      </c>
      <c r="I79" s="116">
        <v>115.92304838257292</v>
      </c>
      <c r="J79" s="116">
        <v>95.42355892897811</v>
      </c>
      <c r="K79" s="90"/>
      <c r="L79" s="90"/>
      <c r="M79" s="90"/>
      <c r="N79" s="90"/>
      <c r="O79" s="90"/>
      <c r="P79" s="90"/>
      <c r="Q79" s="90"/>
      <c r="R79" s="89"/>
      <c r="S79" s="89"/>
    </row>
    <row r="80" spans="4:19" ht="11.25">
      <c r="D80" s="102" t="s">
        <v>0</v>
      </c>
      <c r="E80" s="100" t="s">
        <v>135</v>
      </c>
      <c r="F80" s="116">
        <v>117.5525804038893</v>
      </c>
      <c r="G80" s="105"/>
      <c r="H80" s="118">
        <v>76.8511593118923</v>
      </c>
      <c r="I80" s="118">
        <v>40.701421091997</v>
      </c>
      <c r="J80" s="118"/>
      <c r="K80" s="90"/>
      <c r="L80" s="90"/>
      <c r="M80" s="90"/>
      <c r="N80" s="90"/>
      <c r="O80" s="90"/>
      <c r="P80" s="90"/>
      <c r="Q80" s="90"/>
      <c r="R80" s="89"/>
      <c r="S80" s="89"/>
    </row>
    <row r="81" spans="4:19" ht="11.25">
      <c r="D81" s="102" t="s">
        <v>13</v>
      </c>
      <c r="E81" s="100" t="s">
        <v>136</v>
      </c>
      <c r="F81" s="116">
        <v>75.22162729057591</v>
      </c>
      <c r="G81" s="118"/>
      <c r="H81" s="105"/>
      <c r="I81" s="118">
        <v>75.22162729057591</v>
      </c>
      <c r="J81" s="118"/>
      <c r="K81" s="90"/>
      <c r="L81" s="90"/>
      <c r="M81" s="90"/>
      <c r="N81" s="90"/>
      <c r="O81" s="90"/>
      <c r="P81" s="90"/>
      <c r="Q81" s="90"/>
      <c r="R81" s="89"/>
      <c r="S81" s="89"/>
    </row>
    <row r="82" spans="4:19" ht="11.25">
      <c r="D82" s="102" t="s">
        <v>59</v>
      </c>
      <c r="E82" s="100" t="s">
        <v>137</v>
      </c>
      <c r="F82" s="116">
        <v>95.42355892897811</v>
      </c>
      <c r="G82" s="118"/>
      <c r="H82" s="118"/>
      <c r="I82" s="105"/>
      <c r="J82" s="118">
        <v>95.42355892897811</v>
      </c>
      <c r="K82" s="90"/>
      <c r="L82" s="90"/>
      <c r="M82" s="90"/>
      <c r="N82" s="90"/>
      <c r="O82" s="90"/>
      <c r="P82" s="90"/>
      <c r="Q82" s="90"/>
      <c r="R82" s="89"/>
      <c r="S82" s="89"/>
    </row>
    <row r="83" spans="4:19" ht="11.25">
      <c r="D83" s="102" t="s">
        <v>61</v>
      </c>
      <c r="E83" s="100" t="s">
        <v>138</v>
      </c>
      <c r="F83" s="116">
        <v>0</v>
      </c>
      <c r="G83" s="118"/>
      <c r="H83" s="118"/>
      <c r="I83" s="118"/>
      <c r="J83" s="105"/>
      <c r="K83" s="90"/>
      <c r="L83" s="90"/>
      <c r="M83" s="90"/>
      <c r="N83" s="90"/>
      <c r="O83" s="90"/>
      <c r="P83" s="90"/>
      <c r="Q83" s="90"/>
      <c r="R83" s="89"/>
      <c r="S83" s="89"/>
    </row>
    <row r="84" spans="4:19" ht="11.25">
      <c r="D84" s="111" t="s">
        <v>64</v>
      </c>
      <c r="E84" s="100" t="s">
        <v>139</v>
      </c>
      <c r="F84" s="116">
        <v>0</v>
      </c>
      <c r="G84" s="118"/>
      <c r="H84" s="118"/>
      <c r="I84" s="118"/>
      <c r="J84" s="118"/>
      <c r="K84" s="90"/>
      <c r="L84" s="90"/>
      <c r="M84" s="90"/>
      <c r="N84" s="90"/>
      <c r="O84" s="90"/>
      <c r="P84" s="90"/>
      <c r="Q84" s="90"/>
      <c r="R84" s="89"/>
      <c r="S84" s="89"/>
    </row>
    <row r="85" spans="4:19" ht="12.75">
      <c r="D85" s="110" t="s">
        <v>99</v>
      </c>
      <c r="E85" s="112" t="s">
        <v>140</v>
      </c>
      <c r="F85" s="117">
        <v>175.24308152580403</v>
      </c>
      <c r="G85" s="116">
        <v>8.807030665669409</v>
      </c>
      <c r="H85" s="116">
        <v>40.463724756918474</v>
      </c>
      <c r="I85" s="116">
        <v>43.23111443530291</v>
      </c>
      <c r="J85" s="116">
        <v>82.74121166791323</v>
      </c>
      <c r="K85" s="90"/>
      <c r="L85" s="90"/>
      <c r="M85" s="90"/>
      <c r="N85" s="90"/>
      <c r="O85" s="90"/>
      <c r="P85" s="90"/>
      <c r="Q85" s="90"/>
      <c r="R85" s="89"/>
      <c r="S85" s="89"/>
    </row>
    <row r="86" spans="4:19" ht="22.5">
      <c r="D86" s="102" t="s">
        <v>101</v>
      </c>
      <c r="E86" s="100" t="s">
        <v>141</v>
      </c>
      <c r="F86" s="116">
        <v>84.16604338070307</v>
      </c>
      <c r="G86" s="118">
        <v>8.24607329842932</v>
      </c>
      <c r="H86" s="118">
        <v>35.80777860882573</v>
      </c>
      <c r="I86" s="118">
        <v>28.55646970830217</v>
      </c>
      <c r="J86" s="118">
        <v>11.555721765145849</v>
      </c>
      <c r="K86" s="90"/>
      <c r="L86" s="90"/>
      <c r="M86" s="90"/>
      <c r="N86" s="90"/>
      <c r="O86" s="90"/>
      <c r="P86" s="90"/>
      <c r="Q86" s="90"/>
      <c r="R86" s="89"/>
      <c r="S86" s="89"/>
    </row>
    <row r="87" spans="4:19" ht="22.5">
      <c r="D87" s="113" t="s">
        <v>103</v>
      </c>
      <c r="E87" s="100" t="s">
        <v>142</v>
      </c>
      <c r="F87" s="116">
        <v>0</v>
      </c>
      <c r="G87" s="118"/>
      <c r="H87" s="118"/>
      <c r="I87" s="118"/>
      <c r="J87" s="118"/>
      <c r="K87" s="90"/>
      <c r="L87" s="90"/>
      <c r="M87" s="90"/>
      <c r="N87" s="90"/>
      <c r="O87" s="90"/>
      <c r="P87" s="90"/>
      <c r="Q87" s="90"/>
      <c r="R87" s="89"/>
      <c r="S87" s="89"/>
    </row>
    <row r="88" spans="4:19" ht="11.25">
      <c r="D88" s="102" t="s">
        <v>105</v>
      </c>
      <c r="E88" s="100" t="s">
        <v>143</v>
      </c>
      <c r="F88" s="116">
        <v>0</v>
      </c>
      <c r="G88" s="118"/>
      <c r="H88" s="118"/>
      <c r="I88" s="118"/>
      <c r="J88" s="118"/>
      <c r="K88" s="90"/>
      <c r="L88" s="90"/>
      <c r="M88" s="90"/>
      <c r="N88" s="90"/>
      <c r="O88" s="90"/>
      <c r="P88" s="90"/>
      <c r="Q88" s="90"/>
      <c r="R88" s="89"/>
      <c r="S88" s="89"/>
    </row>
    <row r="89" spans="4:19" ht="11.25">
      <c r="D89" s="113" t="s">
        <v>107</v>
      </c>
      <c r="E89" s="100" t="s">
        <v>144</v>
      </c>
      <c r="F89" s="116">
        <v>0</v>
      </c>
      <c r="G89" s="118"/>
      <c r="H89" s="118"/>
      <c r="I89" s="118"/>
      <c r="J89" s="118"/>
      <c r="K89" s="90"/>
      <c r="L89" s="90"/>
      <c r="M89" s="90"/>
      <c r="N89" s="90"/>
      <c r="O89" s="90"/>
      <c r="P89" s="90"/>
      <c r="Q89" s="90"/>
      <c r="R89" s="89"/>
      <c r="S89" s="89"/>
    </row>
    <row r="90" spans="4:19" ht="22.5">
      <c r="D90" s="114" t="s">
        <v>103</v>
      </c>
      <c r="E90" s="100" t="s">
        <v>145</v>
      </c>
      <c r="F90" s="116">
        <v>0</v>
      </c>
      <c r="G90" s="118"/>
      <c r="H90" s="118"/>
      <c r="I90" s="118"/>
      <c r="J90" s="118"/>
      <c r="K90" s="90"/>
      <c r="L90" s="90"/>
      <c r="M90" s="90"/>
      <c r="N90" s="90"/>
      <c r="O90" s="90"/>
      <c r="P90" s="90"/>
      <c r="Q90" s="90"/>
      <c r="R90" s="89"/>
      <c r="S90" s="89"/>
    </row>
    <row r="91" spans="4:19" ht="11.25">
      <c r="D91" s="102" t="s">
        <v>110</v>
      </c>
      <c r="E91" s="100" t="s">
        <v>146</v>
      </c>
      <c r="F91" s="116">
        <v>14.32311144353029</v>
      </c>
      <c r="G91" s="116">
        <v>0.5609573672400897</v>
      </c>
      <c r="H91" s="116">
        <v>4.655946148092744</v>
      </c>
      <c r="I91" s="116">
        <v>9.106207928197456</v>
      </c>
      <c r="J91" s="116">
        <v>0</v>
      </c>
      <c r="K91" s="90"/>
      <c r="L91" s="90"/>
      <c r="M91" s="90"/>
      <c r="N91" s="90"/>
      <c r="O91" s="90"/>
      <c r="P91" s="90"/>
      <c r="Q91" s="90"/>
      <c r="R91" s="89"/>
      <c r="S91" s="89"/>
    </row>
    <row r="92" spans="4:19" ht="11.25">
      <c r="D92" s="103"/>
      <c r="E92" s="104" t="s">
        <v>146</v>
      </c>
      <c r="F92" s="105"/>
      <c r="G92" s="105"/>
      <c r="H92" s="105"/>
      <c r="I92" s="105"/>
      <c r="J92" s="105"/>
      <c r="K92" s="89"/>
      <c r="L92" s="89"/>
      <c r="M92" s="89"/>
      <c r="N92" s="89"/>
      <c r="O92" s="89"/>
      <c r="P92" s="89"/>
      <c r="Q92" s="89"/>
      <c r="R92" s="89"/>
      <c r="S92" s="89"/>
    </row>
    <row r="93" spans="4:19" ht="12.75">
      <c r="D93" s="106" t="s">
        <v>112</v>
      </c>
      <c r="E93" s="107">
        <v>1781</v>
      </c>
      <c r="F93" s="116">
        <v>2.112939416604338</v>
      </c>
      <c r="G93" s="118"/>
      <c r="H93" s="118">
        <v>1.8698578908002992</v>
      </c>
      <c r="I93" s="118">
        <v>0.24308152580403888</v>
      </c>
      <c r="J93" s="118"/>
      <c r="K93" s="89"/>
      <c r="L93" s="89"/>
      <c r="M93" s="89"/>
      <c r="N93" s="89"/>
      <c r="O93" s="89"/>
      <c r="P93" s="89"/>
      <c r="Q93" s="89"/>
      <c r="R93" s="89"/>
      <c r="S93" s="89"/>
    </row>
    <row r="94" spans="4:19" ht="12.75">
      <c r="D94" s="106" t="s">
        <v>113</v>
      </c>
      <c r="E94" s="107">
        <v>1782</v>
      </c>
      <c r="F94" s="116">
        <v>7.460732984293194</v>
      </c>
      <c r="G94" s="118"/>
      <c r="H94" s="118">
        <v>0.3365744203440538</v>
      </c>
      <c r="I94" s="118">
        <v>7.12415856394914</v>
      </c>
      <c r="J94" s="118"/>
      <c r="K94" s="89"/>
      <c r="L94" s="89"/>
      <c r="M94" s="89"/>
      <c r="N94" s="89"/>
      <c r="O94" s="89"/>
      <c r="P94" s="89"/>
      <c r="Q94" s="89"/>
      <c r="R94" s="89"/>
      <c r="S94" s="89"/>
    </row>
    <row r="95" spans="4:19" ht="12.75">
      <c r="D95" s="106" t="s">
        <v>114</v>
      </c>
      <c r="E95" s="107">
        <v>1783</v>
      </c>
      <c r="F95" s="116">
        <v>2.318623784592371</v>
      </c>
      <c r="G95" s="118"/>
      <c r="H95" s="118">
        <v>0.5796559461480928</v>
      </c>
      <c r="I95" s="118">
        <v>1.7389678384442782</v>
      </c>
      <c r="J95" s="118"/>
      <c r="K95" s="89"/>
      <c r="L95" s="89"/>
      <c r="M95" s="89"/>
      <c r="N95" s="89"/>
      <c r="O95" s="89"/>
      <c r="P95" s="89"/>
      <c r="Q95" s="89"/>
      <c r="R95" s="89"/>
      <c r="S95" s="89"/>
    </row>
    <row r="96" spans="4:10" ht="12.75">
      <c r="D96" s="106" t="s">
        <v>91</v>
      </c>
      <c r="E96" s="107">
        <v>1784</v>
      </c>
      <c r="F96" s="116">
        <v>0.5609573672400897</v>
      </c>
      <c r="G96" s="118">
        <v>0.5609573672400897</v>
      </c>
      <c r="H96" s="118"/>
      <c r="I96" s="118"/>
      <c r="J96" s="118"/>
    </row>
    <row r="97" spans="4:10" ht="25.5">
      <c r="D97" s="106" t="s">
        <v>92</v>
      </c>
      <c r="E97" s="107">
        <v>1785</v>
      </c>
      <c r="F97" s="116">
        <v>1.8698578908002992</v>
      </c>
      <c r="G97" s="118"/>
      <c r="H97" s="118">
        <v>1.8698578908002992</v>
      </c>
      <c r="I97" s="118"/>
      <c r="J97" s="118"/>
    </row>
    <row r="98" spans="4:10" ht="11.25">
      <c r="D98" s="108" t="s">
        <v>86</v>
      </c>
      <c r="E98" s="109"/>
      <c r="F98" s="119"/>
      <c r="G98" s="119"/>
      <c r="H98" s="119"/>
      <c r="I98" s="119"/>
      <c r="J98" s="119"/>
    </row>
    <row r="99" spans="4:10" ht="11.25">
      <c r="D99" s="103" t="s">
        <v>115</v>
      </c>
      <c r="E99" s="100" t="s">
        <v>147</v>
      </c>
      <c r="F99" s="116">
        <v>76.75392670157068</v>
      </c>
      <c r="G99" s="118"/>
      <c r="H99" s="118"/>
      <c r="I99" s="118">
        <v>5.568436798803291</v>
      </c>
      <c r="J99" s="118">
        <v>71.18548990276739</v>
      </c>
    </row>
    <row r="100" spans="4:10" ht="11.25">
      <c r="D100" s="110" t="s">
        <v>62</v>
      </c>
      <c r="E100" s="100" t="s">
        <v>148</v>
      </c>
      <c r="F100" s="116">
        <v>288.1977666234433</v>
      </c>
      <c r="G100" s="118">
        <v>117.5525804038893</v>
      </c>
      <c r="H100" s="118">
        <v>75.22162729057591</v>
      </c>
      <c r="I100" s="118">
        <v>95.42355892897811</v>
      </c>
      <c r="J100" s="118"/>
    </row>
    <row r="101" spans="4:10" ht="11.25">
      <c r="D101" s="110" t="s">
        <v>63</v>
      </c>
      <c r="E101" s="100" t="s">
        <v>149</v>
      </c>
      <c r="F101" s="116">
        <v>0</v>
      </c>
      <c r="G101" s="118"/>
      <c r="H101" s="118"/>
      <c r="I101" s="118"/>
      <c r="J101" s="118"/>
    </row>
    <row r="102" spans="4:10" ht="11.25">
      <c r="D102" s="110" t="s">
        <v>65</v>
      </c>
      <c r="E102" s="100" t="s">
        <v>150</v>
      </c>
      <c r="F102" s="116">
        <v>0</v>
      </c>
      <c r="G102" s="118"/>
      <c r="H102" s="118"/>
      <c r="I102" s="118"/>
      <c r="J102" s="118"/>
    </row>
    <row r="103" spans="4:10" ht="11.25">
      <c r="D103" s="110" t="s">
        <v>120</v>
      </c>
      <c r="E103" s="100" t="s">
        <v>151</v>
      </c>
      <c r="F103" s="116">
        <v>23.199719521316375</v>
      </c>
      <c r="G103" s="118">
        <v>2.4735976065818996</v>
      </c>
      <c r="H103" s="118">
        <v>2.662834143605086</v>
      </c>
      <c r="I103" s="118">
        <v>5.2227504642670155</v>
      </c>
      <c r="J103" s="118">
        <v>12.840537306862371</v>
      </c>
    </row>
    <row r="104" spans="4:10" ht="11.25">
      <c r="D104" s="102" t="s">
        <v>152</v>
      </c>
      <c r="E104" s="100" t="s">
        <v>153</v>
      </c>
      <c r="F104" s="116">
        <v>0</v>
      </c>
      <c r="G104" s="118"/>
      <c r="H104" s="118"/>
      <c r="I104" s="118"/>
      <c r="J104" s="118"/>
    </row>
    <row r="105" spans="4:10" ht="22.5">
      <c r="D105" s="110" t="s">
        <v>124</v>
      </c>
      <c r="E105" s="100" t="s">
        <v>154</v>
      </c>
      <c r="F105" s="116">
        <v>23.199719521316375</v>
      </c>
      <c r="G105" s="118">
        <v>2.4735976065818996</v>
      </c>
      <c r="H105" s="118">
        <v>2.662834143605086</v>
      </c>
      <c r="I105" s="118">
        <v>5.2227504642670155</v>
      </c>
      <c r="J105" s="118">
        <v>12.840537306862371</v>
      </c>
    </row>
    <row r="106" spans="4:10" ht="33.75">
      <c r="D106" s="111" t="s">
        <v>126</v>
      </c>
      <c r="E106" s="100" t="s">
        <v>155</v>
      </c>
      <c r="F106" s="116">
        <v>0</v>
      </c>
      <c r="G106" s="116">
        <v>0</v>
      </c>
      <c r="H106" s="116">
        <v>0</v>
      </c>
      <c r="I106" s="116">
        <v>0</v>
      </c>
      <c r="J106" s="116">
        <v>0</v>
      </c>
    </row>
    <row r="107" spans="4:10" ht="11.25">
      <c r="D107" s="110" t="s">
        <v>66</v>
      </c>
      <c r="E107" s="100" t="s">
        <v>156</v>
      </c>
      <c r="F107" s="116">
        <v>2.842170943040401E-14</v>
      </c>
      <c r="G107" s="116">
        <v>0</v>
      </c>
      <c r="H107" s="116">
        <v>4.6746478687964554E-08</v>
      </c>
      <c r="I107" s="116">
        <v>2.1489341861524736E-08</v>
      </c>
      <c r="J107" s="116">
        <v>-6.823579212777986E-08</v>
      </c>
    </row>
  </sheetData>
  <sheetProtection/>
  <mergeCells count="7">
    <mergeCell ref="D61:J61"/>
    <mergeCell ref="D8:J9"/>
    <mergeCell ref="D11:D12"/>
    <mergeCell ref="E11:E12"/>
    <mergeCell ref="F11:F12"/>
    <mergeCell ref="G11:J11"/>
    <mergeCell ref="D14:J14"/>
  </mergeCells>
  <dataValidations count="2">
    <dataValidation allowBlank="1" showInputMessage="1" promptTitle="Ввод" prompt="Для выбора организации необходимо два раза нажать левую клавишу мыши!" sqref="D66:D68 D46:D50 D19:D21 D93:D97 D28:D30 D75:D77"/>
    <dataValidation type="decimal" allowBlank="1" showErrorMessage="1" errorTitle="Ошибка" error="Допускается ввод только действительных чисел!" sqref="F26:J30 F32:J50 F23:J24 F15:J21 F52:J60 F99:J107 F79:J97 F62:J68 F70:J71 F73:J77">
      <formula1>-999999999999999000000000</formula1>
      <formula2>9.99999999999999E+23</formula2>
    </dataValidation>
  </dataValidations>
  <printOptions/>
  <pageMargins left="0.5118110236220472" right="0" top="0.35433070866141736" bottom="0.15748031496062992" header="0.31496062992125984" footer="0.31496062992125984"/>
  <pageSetup fitToWidth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23">
      <selection activeCell="H45" sqref="H45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1.57421875" style="70" bestFit="1" customWidth="1"/>
    <col min="9" max="9" width="9.8515625" style="70" bestFit="1" customWidth="1"/>
    <col min="10" max="11" width="9.8515625" style="1" bestFit="1" customWidth="1"/>
    <col min="12" max="16384" width="9.140625" style="1" customWidth="1"/>
  </cols>
  <sheetData>
    <row r="1" spans="1:7" ht="14.25" customHeight="1">
      <c r="A1" s="4" t="s">
        <v>9</v>
      </c>
      <c r="B1" s="4"/>
      <c r="C1" s="4"/>
      <c r="D1" s="4"/>
      <c r="E1" s="4"/>
      <c r="F1" s="4"/>
      <c r="G1" s="4"/>
    </row>
    <row r="2" ht="12" customHeight="1"/>
    <row r="3" ht="15" customHeight="1" thickBot="1">
      <c r="G3" s="5" t="s">
        <v>54</v>
      </c>
    </row>
    <row r="4" spans="1:7" ht="15" customHeight="1">
      <c r="A4" s="124" t="s">
        <v>11</v>
      </c>
      <c r="B4" s="126"/>
      <c r="C4" s="128" t="s">
        <v>52</v>
      </c>
      <c r="D4" s="129"/>
      <c r="E4" s="129"/>
      <c r="F4" s="129"/>
      <c r="G4" s="130"/>
    </row>
    <row r="5" spans="1:7" ht="15" customHeight="1">
      <c r="A5" s="125"/>
      <c r="B5" s="127"/>
      <c r="C5" s="6" t="s">
        <v>12</v>
      </c>
      <c r="D5" s="7" t="s">
        <v>0</v>
      </c>
      <c r="E5" s="7" t="s">
        <v>13</v>
      </c>
      <c r="F5" s="7" t="s">
        <v>14</v>
      </c>
      <c r="G5" s="8" t="s">
        <v>1</v>
      </c>
    </row>
    <row r="6" spans="1:7" ht="15" customHeight="1" thickBot="1">
      <c r="A6" s="9">
        <v>1</v>
      </c>
      <c r="B6" s="10">
        <v>2</v>
      </c>
      <c r="C6" s="11">
        <v>3</v>
      </c>
      <c r="D6" s="12">
        <v>4</v>
      </c>
      <c r="E6" s="12">
        <v>5</v>
      </c>
      <c r="F6" s="12">
        <v>6</v>
      </c>
      <c r="G6" s="13">
        <v>7</v>
      </c>
    </row>
    <row r="7" spans="1:7" ht="15" customHeight="1">
      <c r="A7" s="14">
        <v>1</v>
      </c>
      <c r="B7" s="15" t="s">
        <v>50</v>
      </c>
      <c r="C7" s="16">
        <v>1146.714497</v>
      </c>
      <c r="D7" s="16">
        <v>837.7802800000001</v>
      </c>
      <c r="E7" s="16">
        <v>576.92721</v>
      </c>
      <c r="F7" s="16">
        <v>892.2760227358079</v>
      </c>
      <c r="G7" s="16">
        <v>600.6543058761085</v>
      </c>
    </row>
    <row r="8" spans="1:7" ht="15" customHeight="1">
      <c r="A8" s="19" t="s">
        <v>2</v>
      </c>
      <c r="B8" s="20" t="s">
        <v>15</v>
      </c>
      <c r="C8" s="21"/>
      <c r="D8" s="22">
        <f>D10+D11+D12</f>
        <v>0</v>
      </c>
      <c r="E8" s="22">
        <f>E10</f>
        <v>353.67</v>
      </c>
      <c r="F8" s="22">
        <f>F10+F11</f>
        <v>807.4696557358079</v>
      </c>
      <c r="G8" s="23">
        <f>G12</f>
        <v>599.7836658761086</v>
      </c>
    </row>
    <row r="9" spans="1:7" ht="15.75" customHeight="1">
      <c r="A9" s="19"/>
      <c r="B9" s="20" t="s">
        <v>16</v>
      </c>
      <c r="C9" s="21"/>
      <c r="D9" s="22"/>
      <c r="E9" s="22"/>
      <c r="F9" s="22"/>
      <c r="G9" s="23"/>
    </row>
    <row r="10" spans="1:7" ht="13.5" customHeight="1">
      <c r="A10" s="19"/>
      <c r="B10" s="20" t="s">
        <v>0</v>
      </c>
      <c r="C10" s="21"/>
      <c r="D10" s="22"/>
      <c r="E10" s="22">
        <v>353.67</v>
      </c>
      <c r="F10" s="22">
        <v>443.7348918488477</v>
      </c>
      <c r="G10" s="23"/>
    </row>
    <row r="11" spans="1:7" ht="13.5" customHeight="1">
      <c r="A11" s="19"/>
      <c r="B11" s="20" t="s">
        <v>13</v>
      </c>
      <c r="C11" s="21"/>
      <c r="D11" s="22"/>
      <c r="E11" s="22"/>
      <c r="F11" s="22">
        <v>363.73476388696014</v>
      </c>
      <c r="G11" s="23"/>
    </row>
    <row r="12" spans="1:7" ht="13.5" customHeight="1">
      <c r="A12" s="19"/>
      <c r="B12" s="20" t="s">
        <v>14</v>
      </c>
      <c r="C12" s="21"/>
      <c r="D12" s="22"/>
      <c r="E12" s="22"/>
      <c r="F12" s="22"/>
      <c r="G12" s="23">
        <v>599.7836658761086</v>
      </c>
    </row>
    <row r="13" spans="1:7" ht="13.5" customHeight="1">
      <c r="A13" s="19" t="s">
        <v>3</v>
      </c>
      <c r="B13" s="20" t="s">
        <v>17</v>
      </c>
      <c r="C13" s="21"/>
      <c r="D13" s="22"/>
      <c r="E13" s="22"/>
      <c r="F13" s="22"/>
      <c r="G13" s="23"/>
    </row>
    <row r="14" spans="1:9" ht="15.75" customHeight="1">
      <c r="A14" s="24" t="s">
        <v>4</v>
      </c>
      <c r="B14" s="20" t="s">
        <v>18</v>
      </c>
      <c r="C14" s="21">
        <f>D14+E14+F14+G14</f>
        <v>1146.7144970000002</v>
      </c>
      <c r="D14" s="22">
        <f>D7</f>
        <v>837.7802800000001</v>
      </c>
      <c r="E14" s="22">
        <v>223.25721</v>
      </c>
      <c r="F14" s="22">
        <v>84.80636699999998</v>
      </c>
      <c r="G14" s="22">
        <v>0.87064</v>
      </c>
      <c r="I14" s="79"/>
    </row>
    <row r="15" spans="1:7" ht="15.75" customHeight="1">
      <c r="A15" s="24" t="s">
        <v>5</v>
      </c>
      <c r="B15" s="20" t="s">
        <v>19</v>
      </c>
      <c r="C15" s="21"/>
      <c r="D15" s="22"/>
      <c r="E15" s="22"/>
      <c r="F15" s="22"/>
      <c r="G15" s="23"/>
    </row>
    <row r="16" spans="1:7" ht="15.75" customHeight="1">
      <c r="A16" s="19" t="s">
        <v>20</v>
      </c>
      <c r="B16" s="20" t="s">
        <v>49</v>
      </c>
      <c r="C16" s="25">
        <v>126.510772</v>
      </c>
      <c r="D16" s="25">
        <v>16.199310151152307</v>
      </c>
      <c r="E16" s="25">
        <v>12.94612911303975</v>
      </c>
      <c r="F16" s="25">
        <v>32.601866859699314</v>
      </c>
      <c r="G16" s="25">
        <v>64.76346587610863</v>
      </c>
    </row>
    <row r="17" spans="1:7" ht="15.75" customHeight="1">
      <c r="A17" s="19"/>
      <c r="B17" s="20" t="s">
        <v>21</v>
      </c>
      <c r="C17" s="61">
        <f>C16/C14*100</f>
        <v>11.032455971470986</v>
      </c>
      <c r="D17" s="62">
        <f>D16/D7*100</f>
        <v>1.9335988847997598</v>
      </c>
      <c r="E17" s="62">
        <f>E16/E7*100</f>
        <v>2.2439796370567704</v>
      </c>
      <c r="F17" s="62">
        <f>F16/F7*100</f>
        <v>3.653787172240571</v>
      </c>
      <c r="G17" s="63">
        <f>G16/G7*100</f>
        <v>10.782152935979584</v>
      </c>
    </row>
    <row r="18" spans="1:7" ht="15.75" customHeight="1">
      <c r="A18" s="24" t="s">
        <v>22</v>
      </c>
      <c r="B18" s="20" t="s">
        <v>23</v>
      </c>
      <c r="C18" s="21">
        <f>SUM(D18:G18)</f>
        <v>0.5</v>
      </c>
      <c r="D18" s="22"/>
      <c r="E18" s="22"/>
      <c r="F18" s="22"/>
      <c r="G18" s="23">
        <v>0.5</v>
      </c>
    </row>
    <row r="19" spans="1:7" ht="15" customHeight="1">
      <c r="A19" s="19" t="s">
        <v>24</v>
      </c>
      <c r="B19" s="20" t="s">
        <v>51</v>
      </c>
      <c r="C19" s="25">
        <f>C7-C16</f>
        <v>1020.203725</v>
      </c>
      <c r="D19" s="26">
        <f>D7-E10-F10-D16</f>
        <v>24.176078000000015</v>
      </c>
      <c r="E19" s="26">
        <f>E7-F11-E16</f>
        <v>200.24631700000006</v>
      </c>
      <c r="F19" s="26">
        <f>F7-G12-F16</f>
        <v>259.89049000000006</v>
      </c>
      <c r="G19" s="27">
        <f>G7-G16</f>
        <v>535.8908399999999</v>
      </c>
    </row>
    <row r="20" spans="1:7" ht="15" customHeight="1">
      <c r="A20" s="28"/>
      <c r="B20" s="29" t="s">
        <v>25</v>
      </c>
      <c r="C20" s="131">
        <f>SUM(D20:G21)</f>
        <v>1020.2037250000001</v>
      </c>
      <c r="D20" s="133">
        <f>D19</f>
        <v>24.176078000000015</v>
      </c>
      <c r="E20" s="133">
        <f>E19</f>
        <v>200.24631700000006</v>
      </c>
      <c r="F20" s="133">
        <f>F19</f>
        <v>259.89049000000006</v>
      </c>
      <c r="G20" s="135">
        <f>G19</f>
        <v>535.8908399999999</v>
      </c>
    </row>
    <row r="21" spans="1:7" ht="15" customHeight="1">
      <c r="A21" s="30" t="s">
        <v>6</v>
      </c>
      <c r="B21" s="31" t="s">
        <v>26</v>
      </c>
      <c r="C21" s="132"/>
      <c r="D21" s="134"/>
      <c r="E21" s="134"/>
      <c r="F21" s="134"/>
      <c r="G21" s="136"/>
    </row>
    <row r="22" spans="1:9" ht="15" customHeight="1">
      <c r="A22" s="19"/>
      <c r="B22" s="20" t="s">
        <v>27</v>
      </c>
      <c r="C22" s="21"/>
      <c r="D22" s="22"/>
      <c r="E22" s="22"/>
      <c r="F22" s="22"/>
      <c r="G22" s="23"/>
      <c r="H22" s="71"/>
      <c r="I22" s="71"/>
    </row>
    <row r="23" spans="1:7" ht="15" customHeight="1">
      <c r="A23" s="24"/>
      <c r="B23" s="20" t="s">
        <v>28</v>
      </c>
      <c r="C23" s="32"/>
      <c r="D23" s="33"/>
      <c r="E23" s="33"/>
      <c r="F23" s="33"/>
      <c r="G23" s="34"/>
    </row>
    <row r="24" spans="1:11" ht="32.25" customHeight="1">
      <c r="A24" s="19"/>
      <c r="B24" s="20" t="s">
        <v>29</v>
      </c>
      <c r="C24" s="32"/>
      <c r="D24" s="33"/>
      <c r="E24" s="33"/>
      <c r="F24" s="33"/>
      <c r="G24" s="34"/>
      <c r="H24" s="72"/>
      <c r="I24" s="72"/>
      <c r="J24" s="69"/>
      <c r="K24" s="69"/>
    </row>
    <row r="25" spans="1:11" ht="45" customHeight="1">
      <c r="A25" s="19" t="s">
        <v>7</v>
      </c>
      <c r="B25" s="20" t="s">
        <v>30</v>
      </c>
      <c r="C25" s="32"/>
      <c r="D25" s="33"/>
      <c r="E25" s="33"/>
      <c r="F25" s="33"/>
      <c r="G25" s="34"/>
      <c r="H25" s="73"/>
      <c r="I25" s="72"/>
      <c r="J25" s="69"/>
      <c r="K25" s="69"/>
    </row>
    <row r="26" spans="1:7" ht="15" customHeight="1" thickBot="1">
      <c r="A26" s="35" t="s">
        <v>8</v>
      </c>
      <c r="B26" s="36" t="s">
        <v>31</v>
      </c>
      <c r="C26" s="37"/>
      <c r="D26" s="38"/>
      <c r="E26" s="38"/>
      <c r="F26" s="38"/>
      <c r="G26" s="39"/>
    </row>
    <row r="27" ht="15" customHeight="1">
      <c r="H27" s="74"/>
    </row>
    <row r="28" ht="15" customHeight="1">
      <c r="F28" s="1"/>
    </row>
    <row r="29" spans="1:9" ht="20.25">
      <c r="A29" s="149" t="s">
        <v>32</v>
      </c>
      <c r="B29" s="149"/>
      <c r="C29" s="149"/>
      <c r="D29" s="149"/>
      <c r="E29" s="149"/>
      <c r="F29" s="149"/>
      <c r="G29" s="149"/>
      <c r="H29" s="149"/>
      <c r="I29" s="149"/>
    </row>
    <row r="30" spans="6:9" ht="2.25" customHeight="1">
      <c r="F30" s="1"/>
      <c r="H30" s="1"/>
      <c r="I30" s="1"/>
    </row>
    <row r="31" spans="6:9" ht="20.25" customHeight="1" thickBot="1">
      <c r="F31" s="1"/>
      <c r="G31" s="5" t="s">
        <v>33</v>
      </c>
      <c r="H31" s="1"/>
      <c r="I31" s="1"/>
    </row>
    <row r="32" spans="1:9" ht="15">
      <c r="A32" s="124" t="s">
        <v>11</v>
      </c>
      <c r="B32" s="126"/>
      <c r="C32" s="138" t="s">
        <v>53</v>
      </c>
      <c r="D32" s="139"/>
      <c r="E32" s="139"/>
      <c r="F32" s="139"/>
      <c r="G32" s="140"/>
      <c r="H32" s="3" t="s">
        <v>34</v>
      </c>
      <c r="I32" s="1"/>
    </row>
    <row r="33" spans="1:9" ht="15">
      <c r="A33" s="125"/>
      <c r="B33" s="127"/>
      <c r="C33" s="48" t="s">
        <v>12</v>
      </c>
      <c r="D33" s="49" t="s">
        <v>0</v>
      </c>
      <c r="E33" s="49" t="s">
        <v>13</v>
      </c>
      <c r="F33" s="49" t="s">
        <v>14</v>
      </c>
      <c r="G33" s="50" t="s">
        <v>1</v>
      </c>
      <c r="H33" s="51">
        <v>5348</v>
      </c>
      <c r="I33" s="1"/>
    </row>
    <row r="34" spans="1:9" ht="15.75" thickBot="1">
      <c r="A34" s="9">
        <v>1</v>
      </c>
      <c r="B34" s="10">
        <v>2</v>
      </c>
      <c r="C34" s="9">
        <v>3</v>
      </c>
      <c r="D34" s="52">
        <v>4</v>
      </c>
      <c r="E34" s="52">
        <v>5</v>
      </c>
      <c r="F34" s="52">
        <v>6</v>
      </c>
      <c r="G34" s="53">
        <v>7</v>
      </c>
      <c r="H34" s="1"/>
      <c r="I34" s="1"/>
    </row>
    <row r="35" spans="1:9" ht="30">
      <c r="A35" s="14">
        <v>1</v>
      </c>
      <c r="B35" s="15" t="s">
        <v>35</v>
      </c>
      <c r="C35" s="68">
        <v>214.41931507105457</v>
      </c>
      <c r="D35" s="68">
        <v>156.6530067314884</v>
      </c>
      <c r="E35" s="68">
        <v>107.87718960359012</v>
      </c>
      <c r="F35" s="68">
        <v>166.84293618844575</v>
      </c>
      <c r="G35" s="68">
        <v>112.3138193485618</v>
      </c>
      <c r="H35" s="1"/>
      <c r="I35" s="1"/>
    </row>
    <row r="36" spans="1:9" ht="15">
      <c r="A36" s="19" t="s">
        <v>2</v>
      </c>
      <c r="B36" s="20" t="s">
        <v>36</v>
      </c>
      <c r="C36" s="64"/>
      <c r="D36" s="65" t="s">
        <v>47</v>
      </c>
      <c r="E36" s="65">
        <v>66.13126402393418</v>
      </c>
      <c r="F36" s="65">
        <v>150.98535073594016</v>
      </c>
      <c r="G36" s="65">
        <v>112.15102204115718</v>
      </c>
      <c r="H36" s="1"/>
      <c r="I36" s="1"/>
    </row>
    <row r="37" spans="1:9" ht="15">
      <c r="A37" s="19"/>
      <c r="B37" s="20" t="s">
        <v>16</v>
      </c>
      <c r="C37" s="64"/>
      <c r="D37" s="65"/>
      <c r="E37" s="65"/>
      <c r="F37" s="65"/>
      <c r="G37" s="66"/>
      <c r="H37" s="1"/>
      <c r="I37" s="1"/>
    </row>
    <row r="38" spans="1:9" ht="15">
      <c r="A38" s="19"/>
      <c r="B38" s="20" t="s">
        <v>0</v>
      </c>
      <c r="C38" s="64"/>
      <c r="D38" s="65"/>
      <c r="E38" s="65">
        <v>66.13126402393418</v>
      </c>
      <c r="F38" s="65">
        <v>82.97211889469853</v>
      </c>
      <c r="G38" s="66"/>
      <c r="H38" s="1"/>
      <c r="I38" s="1"/>
    </row>
    <row r="39" spans="1:9" ht="15">
      <c r="A39" s="19"/>
      <c r="B39" s="20" t="s">
        <v>13</v>
      </c>
      <c r="C39" s="64"/>
      <c r="D39" s="65"/>
      <c r="E39" s="65"/>
      <c r="F39" s="65">
        <v>68.0132318412416</v>
      </c>
      <c r="G39" s="66"/>
      <c r="H39" s="1"/>
      <c r="I39" s="1"/>
    </row>
    <row r="40" spans="1:9" ht="15">
      <c r="A40" s="19"/>
      <c r="B40" s="20" t="s">
        <v>14</v>
      </c>
      <c r="C40" s="64"/>
      <c r="D40" s="65"/>
      <c r="E40" s="65"/>
      <c r="F40" s="65"/>
      <c r="G40" s="66">
        <v>112.15102204115718</v>
      </c>
      <c r="H40" s="1"/>
      <c r="I40" s="1"/>
    </row>
    <row r="41" spans="1:9" ht="15">
      <c r="A41" s="19" t="s">
        <v>3</v>
      </c>
      <c r="B41" s="20" t="s">
        <v>37</v>
      </c>
      <c r="C41" s="64"/>
      <c r="D41" s="65"/>
      <c r="E41" s="65"/>
      <c r="F41" s="65"/>
      <c r="G41" s="66"/>
      <c r="H41" s="1"/>
      <c r="I41" s="1"/>
    </row>
    <row r="42" spans="1:9" ht="30">
      <c r="A42" s="19" t="s">
        <v>4</v>
      </c>
      <c r="B42" s="20" t="s">
        <v>38</v>
      </c>
      <c r="C42" s="64">
        <v>214.41931507105457</v>
      </c>
      <c r="D42" s="64">
        <f>D14/5348*1000</f>
        <v>156.6530067314884</v>
      </c>
      <c r="E42" s="64">
        <f>E14/5348*1000</f>
        <v>41.745925579655946</v>
      </c>
      <c r="F42" s="64">
        <f>F14/5348*1000</f>
        <v>15.857585452505607</v>
      </c>
      <c r="G42" s="64">
        <f>G14/5348*1000</f>
        <v>0.16279730740463724</v>
      </c>
      <c r="H42" s="1"/>
      <c r="I42" s="1"/>
    </row>
    <row r="43" spans="1:9" ht="15">
      <c r="A43" s="19" t="s">
        <v>5</v>
      </c>
      <c r="B43" s="20" t="s">
        <v>39</v>
      </c>
      <c r="C43" s="64"/>
      <c r="D43" s="65"/>
      <c r="E43" s="65"/>
      <c r="F43" s="65"/>
      <c r="G43" s="66"/>
      <c r="H43" s="1"/>
      <c r="I43" s="1"/>
    </row>
    <row r="44" spans="1:9" ht="15">
      <c r="A44" s="19" t="s">
        <v>20</v>
      </c>
      <c r="B44" s="20" t="s">
        <v>40</v>
      </c>
      <c r="C44" s="67">
        <v>23.655716529543756</v>
      </c>
      <c r="D44" s="67">
        <v>3.029040791165353</v>
      </c>
      <c r="E44" s="67">
        <v>2.4207421677336853</v>
      </c>
      <c r="F44" s="67">
        <v>6.096085800242953</v>
      </c>
      <c r="G44" s="67">
        <v>12.109847770401764</v>
      </c>
      <c r="H44" s="1"/>
      <c r="I44" s="1"/>
    </row>
    <row r="45" spans="1:9" ht="15">
      <c r="A45" s="19"/>
      <c r="B45" s="20" t="s">
        <v>41</v>
      </c>
      <c r="C45" s="64">
        <v>11.032455971470991</v>
      </c>
      <c r="D45" s="64">
        <v>1.93359888479976</v>
      </c>
      <c r="E45" s="64">
        <v>2.24397963705677</v>
      </c>
      <c r="F45" s="64">
        <v>3.653787172240572</v>
      </c>
      <c r="G45" s="64">
        <v>10.782152935979585</v>
      </c>
      <c r="H45" s="1"/>
      <c r="I45" s="1"/>
    </row>
    <row r="46" spans="1:9" ht="42.75" customHeight="1">
      <c r="A46" s="24" t="s">
        <v>22</v>
      </c>
      <c r="B46" s="20" t="s">
        <v>42</v>
      </c>
      <c r="C46" s="64">
        <v>0.09349289454001496</v>
      </c>
      <c r="D46" s="65"/>
      <c r="E46" s="65"/>
      <c r="F46" s="65"/>
      <c r="G46" s="66">
        <v>0.09349289454001496</v>
      </c>
      <c r="H46" s="1"/>
      <c r="I46" s="1"/>
    </row>
    <row r="47" spans="1:9" ht="30">
      <c r="A47" s="24" t="s">
        <v>24</v>
      </c>
      <c r="B47" s="20" t="s">
        <v>43</v>
      </c>
      <c r="C47" s="67">
        <v>190.76359854151085</v>
      </c>
      <c r="D47" s="67">
        <v>4.520583021690355</v>
      </c>
      <c r="E47" s="67">
        <v>37.44321559461482</v>
      </c>
      <c r="F47" s="67">
        <v>48.59582834704564</v>
      </c>
      <c r="G47" s="67">
        <v>100.20397157816004</v>
      </c>
      <c r="H47" s="1"/>
      <c r="I47" s="1"/>
    </row>
    <row r="48" spans="1:9" ht="87.75" customHeight="1">
      <c r="A48" s="24" t="s">
        <v>6</v>
      </c>
      <c r="B48" s="20" t="s">
        <v>44</v>
      </c>
      <c r="C48" s="64">
        <v>190.76359854151085</v>
      </c>
      <c r="D48" s="64">
        <v>4.520583021690355</v>
      </c>
      <c r="E48" s="64">
        <v>37.44321559461482</v>
      </c>
      <c r="F48" s="64">
        <v>48.59582834704564</v>
      </c>
      <c r="G48" s="64">
        <v>100.20397157816004</v>
      </c>
      <c r="H48" s="1"/>
      <c r="I48" s="1"/>
    </row>
    <row r="49" spans="1:9" ht="45">
      <c r="A49" s="24" t="s">
        <v>7</v>
      </c>
      <c r="B49" s="20" t="s">
        <v>45</v>
      </c>
      <c r="C49" s="54"/>
      <c r="D49" s="55"/>
      <c r="E49" s="55"/>
      <c r="F49" s="55"/>
      <c r="G49" s="56"/>
      <c r="H49" s="1"/>
      <c r="I49" s="1"/>
    </row>
    <row r="50" spans="1:9" ht="15.75" thickBot="1">
      <c r="A50" s="57" t="s">
        <v>8</v>
      </c>
      <c r="B50" s="36" t="s">
        <v>46</v>
      </c>
      <c r="C50" s="58"/>
      <c r="D50" s="59"/>
      <c r="E50" s="59"/>
      <c r="F50" s="59"/>
      <c r="G50" s="60"/>
      <c r="H50" s="1"/>
      <c r="I50" s="1"/>
    </row>
    <row r="51" spans="6:9" ht="24.75" customHeight="1">
      <c r="F51" s="1"/>
      <c r="H51" s="1"/>
      <c r="I51" s="1"/>
    </row>
    <row r="52" spans="1:9" ht="30.75" customHeight="1">
      <c r="A52" s="42"/>
      <c r="B52" s="43"/>
      <c r="C52" s="43"/>
      <c r="D52" s="43"/>
      <c r="E52" s="43"/>
      <c r="F52" s="43"/>
      <c r="G52" s="43"/>
      <c r="H52" s="150"/>
      <c r="I52" s="150"/>
    </row>
    <row r="53" spans="1:9" ht="29.25" customHeight="1">
      <c r="A53" s="44"/>
      <c r="B53" s="44"/>
      <c r="C53" s="45"/>
      <c r="D53" s="45"/>
      <c r="E53" s="45"/>
      <c r="F53" s="45"/>
      <c r="G53" s="45"/>
      <c r="H53" s="150"/>
      <c r="I53" s="150"/>
    </row>
    <row r="54" spans="1:7" ht="30" customHeight="1">
      <c r="A54" s="44"/>
      <c r="B54" s="44"/>
      <c r="C54" s="45"/>
      <c r="D54" s="45"/>
      <c r="E54" s="45"/>
      <c r="F54" s="45"/>
      <c r="G54" s="45"/>
    </row>
    <row r="55" spans="1:7" ht="15.75">
      <c r="A55" s="46"/>
      <c r="B55" s="47"/>
      <c r="C55" s="43"/>
      <c r="D55" s="43"/>
      <c r="E55" s="43"/>
      <c r="F55" s="43"/>
      <c r="G55" s="43"/>
    </row>
    <row r="56" spans="1:7" ht="15.75">
      <c r="A56" s="44"/>
      <c r="B56" s="44"/>
      <c r="C56" s="43"/>
      <c r="D56" s="43"/>
      <c r="E56" s="43"/>
      <c r="F56" s="43"/>
      <c r="G56" s="43"/>
    </row>
    <row r="57" spans="1:7" ht="15.75">
      <c r="A57" s="44"/>
      <c r="B57" s="44"/>
      <c r="C57" s="43"/>
      <c r="D57" s="43"/>
      <c r="E57" s="43"/>
      <c r="F57" s="43"/>
      <c r="G57" s="43"/>
    </row>
    <row r="59" spans="1:2" ht="15">
      <c r="A59" s="123"/>
      <c r="B59" s="123"/>
    </row>
  </sheetData>
  <sheetProtection/>
  <mergeCells count="14">
    <mergeCell ref="D20:D21"/>
    <mergeCell ref="E20:E21"/>
    <mergeCell ref="F20:F21"/>
    <mergeCell ref="G20:G21"/>
    <mergeCell ref="A59:B59"/>
    <mergeCell ref="A29:I29"/>
    <mergeCell ref="A32:A33"/>
    <mergeCell ref="B32:B33"/>
    <mergeCell ref="C32:G32"/>
    <mergeCell ref="A4:A5"/>
    <mergeCell ref="B4:B5"/>
    <mergeCell ref="C4:G4"/>
    <mergeCell ref="H52:I53"/>
    <mergeCell ref="C20:C21"/>
  </mergeCells>
  <printOptions/>
  <pageMargins left="0.7" right="0.7" top="0.75" bottom="0.75" header="0.3" footer="0.3"/>
  <pageSetup fitToHeight="0" fitToWidth="1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tex9</cp:lastModifiedBy>
  <cp:lastPrinted>2023-01-30T08:38:54Z</cp:lastPrinted>
  <dcterms:created xsi:type="dcterms:W3CDTF">1996-10-08T23:32:33Z</dcterms:created>
  <dcterms:modified xsi:type="dcterms:W3CDTF">2023-01-30T08:39:00Z</dcterms:modified>
  <cp:category/>
  <cp:version/>
  <cp:contentType/>
  <cp:contentStatus/>
</cp:coreProperties>
</file>